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gerardosordo/Desktop/"/>
    </mc:Choice>
  </mc:AlternateContent>
  <xr:revisionPtr revIDLastSave="0" documentId="13_ncr:1_{1ECA65A8-4154-B249-A5AE-54AFB7DDF1C0}" xr6:coauthVersionLast="47" xr6:coauthVersionMax="47" xr10:uidLastSave="{00000000-0000-0000-0000-000000000000}"/>
  <bookViews>
    <workbookView xWindow="36720" yWindow="1160" windowWidth="32280" windowHeight="17800" xr2:uid="{00000000-000D-0000-FFFF-FFFF00000000}"/>
  </bookViews>
  <sheets>
    <sheet name="Cómo utilizar la plantilla" sheetId="1" r:id="rId1"/>
    <sheet name="Seguimiento de su campaña"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P21" i="2" l="1"/>
  <c r="O21" i="2"/>
  <c r="N21" i="2"/>
  <c r="M21" i="2"/>
  <c r="P20" i="2"/>
  <c r="O20" i="2"/>
  <c r="N20" i="2"/>
  <c r="M20" i="2"/>
  <c r="P19" i="2"/>
  <c r="O19" i="2"/>
  <c r="N19" i="2"/>
  <c r="M19" i="2"/>
  <c r="P18" i="2"/>
  <c r="O18" i="2"/>
  <c r="N18" i="2"/>
  <c r="M18" i="2"/>
  <c r="N17" i="2"/>
  <c r="M17" i="2"/>
  <c r="K17" i="2"/>
  <c r="O17" i="2" s="1"/>
  <c r="J17" i="2"/>
  <c r="P17" i="2" s="1"/>
  <c r="I17" i="2"/>
  <c r="H17" i="2"/>
  <c r="G17" i="2"/>
  <c r="J10" i="2"/>
  <c r="I10" i="2"/>
  <c r="H10" i="2"/>
  <c r="G10" i="2"/>
  <c r="F10" i="2"/>
  <c r="B11" i="2" s="1"/>
  <c r="E10" i="2"/>
  <c r="D10" i="2"/>
  <c r="B10" i="2"/>
  <c r="Q137" i="1"/>
  <c r="P137" i="1"/>
  <c r="O137" i="1"/>
  <c r="N137" i="1"/>
  <c r="Q136" i="1"/>
  <c r="P136" i="1"/>
  <c r="O136" i="1"/>
  <c r="N136" i="1"/>
  <c r="Q135" i="1"/>
  <c r="P135" i="1"/>
  <c r="O135" i="1"/>
  <c r="N135" i="1"/>
  <c r="Q134" i="1"/>
  <c r="P134" i="1"/>
  <c r="O134" i="1"/>
  <c r="N134" i="1"/>
  <c r="L133" i="1"/>
  <c r="P133" i="1" s="1"/>
  <c r="K133" i="1"/>
  <c r="J133" i="1"/>
  <c r="I133" i="1"/>
  <c r="N133" i="1" s="1"/>
  <c r="H133" i="1"/>
  <c r="K126" i="1"/>
  <c r="J126" i="1"/>
  <c r="I126" i="1"/>
  <c r="H126" i="1"/>
  <c r="G126" i="1"/>
  <c r="C65" i="1" s="1"/>
  <c r="F126" i="1"/>
  <c r="E126" i="1"/>
  <c r="Q76" i="1"/>
  <c r="P76" i="1"/>
  <c r="O76" i="1"/>
  <c r="N76" i="1"/>
  <c r="Q75" i="1"/>
  <c r="P75" i="1"/>
  <c r="O75" i="1"/>
  <c r="N75" i="1"/>
  <c r="Q74" i="1"/>
  <c r="P74" i="1"/>
  <c r="O74" i="1"/>
  <c r="N74" i="1"/>
  <c r="Q73" i="1"/>
  <c r="P73" i="1"/>
  <c r="O73" i="1"/>
  <c r="N73" i="1"/>
  <c r="L72" i="1"/>
  <c r="K72" i="1"/>
  <c r="J72" i="1"/>
  <c r="I72" i="1"/>
  <c r="N72" i="1" s="1"/>
  <c r="H72" i="1"/>
  <c r="Q72" i="1" s="1"/>
  <c r="C66" i="1"/>
  <c r="K65" i="1"/>
  <c r="J65" i="1"/>
  <c r="I65" i="1"/>
  <c r="H65" i="1"/>
  <c r="G65" i="1"/>
  <c r="C126" i="1" s="1"/>
  <c r="F65" i="1"/>
  <c r="E65" i="1"/>
  <c r="C127" i="1" l="1"/>
  <c r="Q133" i="1"/>
  <c r="O133" i="1"/>
  <c r="O72" i="1"/>
  <c r="P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56" authorId="0" shapeId="0" xr:uid="{00000000-0006-0000-0000-000001000000}">
      <text>
        <r>
          <rPr>
            <sz val="10"/>
            <color rgb="FF000000"/>
            <rFont val="Arial"/>
            <scheme val="minor"/>
          </rPr>
          <t>Please create similar cards to these for each step. These will come after the template title. We need you to highlight the current step's card either by using a different background color (like here) or making it bigger to stand out among the rest, etc. The card to be highlighted is: 'Step 6: Content Review and Campaign Tracking.'
	-Annamária Fejes</t>
        </r>
      </text>
    </comment>
    <comment ref="B183" authorId="0" shapeId="0" xr:uid="{00000000-0006-0000-0000-000002000000}">
      <text>
        <r>
          <rPr>
            <sz val="10"/>
            <color rgb="FF000000"/>
            <rFont val="Arial"/>
            <scheme val="minor"/>
          </rPr>
          <t>Can we link to the 'Step 7: Campaign Report' template?
	-Annamária Fejes</t>
        </r>
      </text>
    </comment>
  </commentList>
</comments>
</file>

<file path=xl/sharedStrings.xml><?xml version="1.0" encoding="utf-8"?>
<sst xmlns="http://schemas.openxmlformats.org/spreadsheetml/2006/main" count="186" uniqueCount="93">
  <si>
    <t>Flujo de trabajo de marketing de influencers</t>
  </si>
  <si>
    <t>Mida el éxito de su campaña</t>
  </si>
  <si>
    <t>Supervise el progreso de su campaña y recopile y analice métricas cruciales de la campaña.</t>
  </si>
  <si>
    <t>CONTENIDOS</t>
  </si>
  <si>
    <t>-</t>
  </si>
  <si>
    <t>Realice un seguimiento de su campaña de marketing de influencers</t>
  </si>
  <si>
    <t>¿Cómo utilizar la plantilla de seguimiento de campañas?</t>
  </si>
  <si>
    <t>Plantilla de seguimiento de campaña</t>
  </si>
  <si>
    <t>Seguimiento de campañas de marketing de influencers</t>
  </si>
  <si>
    <t>Realice un seguimiento de la actividad de sus influencers y de las métricas de su campaña en tiempo real</t>
  </si>
  <si>
    <t>Es hora de seguir el trabajo de sus influencers.</t>
  </si>
  <si>
    <t>Además de aprobar publicaciones, también debe controlar los hashtags, la cantidad de publicaciones y su frecuencia.</t>
  </si>
  <si>
    <t>Nuestra plantilla de seguimiento de campaña le permite monitorear el estado de las publicaciones, sus gastos y algunos KPI, como CPE, CPM y CPC.</t>
  </si>
  <si>
    <t>Budget</t>
  </si>
  <si>
    <t>Estado de la campaña</t>
  </si>
  <si>
    <t>Presupuesto de la campaña</t>
  </si>
  <si>
    <t>Nuevo</t>
  </si>
  <si>
    <t>Negociación</t>
  </si>
  <si>
    <t>Esperando borrador</t>
  </si>
  <si>
    <t>Borrador aprobado</t>
  </si>
  <si>
    <t>Esperando publicación</t>
  </si>
  <si>
    <t>Completado</t>
  </si>
  <si>
    <t>Cancelado</t>
  </si>
  <si>
    <t>Gasto total</t>
  </si>
  <si>
    <t>Presupuesto restante</t>
  </si>
  <si>
    <t>Influencer</t>
  </si>
  <si>
    <t>Detalles de la publicación</t>
  </si>
  <si>
    <t>KPIs</t>
  </si>
  <si>
    <t>Nombre</t>
  </si>
  <si>
    <t>Enlace de cuenta</t>
  </si>
  <si>
    <t>Estado</t>
  </si>
  <si>
    <t>Seguidores</t>
  </si>
  <si>
    <t>URL de publicación</t>
  </si>
  <si>
    <t>Estado de la publicación</t>
  </si>
  <si>
    <t>Precio</t>
  </si>
  <si>
    <t>Me gusta</t>
  </si>
  <si>
    <t>Comentarios</t>
  </si>
  <si>
    <t>Alcance</t>
  </si>
  <si>
    <t>Clics</t>
  </si>
  <si>
    <t>Compras</t>
  </si>
  <si>
    <t>Tasa de engagement</t>
  </si>
  <si>
    <t>CPE</t>
  </si>
  <si>
    <t>CPC</t>
  </si>
  <si>
    <t>CPM</t>
  </si>
  <si>
    <t>Nombre del influencer</t>
  </si>
  <si>
    <t>https://www.instagram.com/influencer_profile_link</t>
  </si>
  <si>
    <t>https://www.instagram.com/post1/</t>
  </si>
  <si>
    <t>Publicado</t>
  </si>
  <si>
    <t>https://www.instagram.com/post2/</t>
  </si>
  <si>
    <t>https://www.instagram.com/post3/</t>
  </si>
  <si>
    <t>https://www.instagram.com/post4/</t>
  </si>
  <si>
    <t>Tabla 1: Presupuesto</t>
  </si>
  <si>
    <t>Presupuesto de campaña: controle sus costos completando la tabla de Presupuesto. Todo lo que necesita hacer es agregar el presupuesto total de su campaña a la primera tabla.</t>
  </si>
  <si>
    <t>Gasto total: a medida que los influencers publican publicaciones, puede actualizar la tabla Detalles de la publicación.</t>
  </si>
  <si>
    <t>Presupuesto restante: Sus gastos y presupuesto restante se calcularán automáticamente.</t>
  </si>
  <si>
    <t>Tabla 2: Estado de la campaña</t>
  </si>
  <si>
    <t>A medida que agregue más y más influencers a su campaña, asegúrese de incluirlas en la tabla de influencers.</t>
  </si>
  <si>
    <t xml:space="preserve">Actualice periódicamente las columnas Estado y Estado de publicación a medida que avanzan las negociaciones. </t>
  </si>
  <si>
    <t>Como resultado, la tabla Estado de la campaña se actualizará automáticamente</t>
  </si>
  <si>
    <t>Tabla 3: Influencer</t>
  </si>
  <si>
    <t>Proporcione el nombre del influencer, el enlace de la cuenta, el número de seguidores y el estado en la tabla de influencers.</t>
  </si>
  <si>
    <t>Es fundamental monitorear y actualizar el estado de las publicaciones de cada influencer. Además, los datos de los seguidores ayudan a calcular los KPI básicos en la tabla Detalles de la publicación.</t>
  </si>
  <si>
    <t>Tabla 4: Detalles de la publicación</t>
  </si>
  <si>
    <t>Esta es la tabla en la que debe realizar la mayor parte del trabajo manual si desea obtener información sobre la actividad y los resultados de su campaña.</t>
  </si>
  <si>
    <t>La primera fila muestra el precio total, me gusta, comentarios, alcance, ER, CPE, CPC y CPM de todas las publicaciones publicadas por un influencer.</t>
  </si>
  <si>
    <t>URL de publicación: copie las URL de publicación.</t>
  </si>
  <si>
    <t>Estado de la publicación: comparte el estado del contenido.</t>
  </si>
  <si>
    <t>Precio: Complete el precio negociado en la columna Precio.</t>
  </si>
  <si>
    <t>Me gusta: cuenta el número de Me gusta en cada publicación.</t>
  </si>
  <si>
    <t>Comentarios: agregue la cantidad de comentarios que recibió cada publicación.</t>
  </si>
  <si>
    <t>Alcance: comuníquese con influencers con las que está trabajando y solicíteles datos sobre el alcance de los anuncios; ellos deben proporcionárselos.</t>
  </si>
  <si>
    <t>Clics: Instagram mide la cantidad de clics en el enlace de bio. Vea la cantidad de clics en Instagram Insights. (Como alternativa, puede utilizar otra herramienta de análisis, por ejemplo, Google Analytics, para medir los clics).</t>
  </si>
  <si>
    <t>Compras: si tienes una tienda web Shopify, puedes medir la cantidad de compras en la página Analytics de Shopify en el informe de Ventas.</t>
  </si>
  <si>
    <t>Tasa de engagement: la tasa de engagement de la publicación se cuenta automáticamente tan pronto como proporcione la cantidad de seguidores, comentarios y me gusta.</t>
  </si>
  <si>
    <t>Tabla 5: KPIs</t>
  </si>
  <si>
    <t>Incluso si paga una tarifa fija a los influencers, le recomendamos medir CPM, CPC y CPE.</t>
  </si>
  <si>
    <t>¿Por qué? Porque miden la rentabilidad de la campaña, así como el éxito del influencer seleccionado y del contenido.</t>
  </si>
  <si>
    <t>Si su CPM, CPC y CPE son altos, es posible que deba cambiar la estrategia de la campaña o buscar otros influencers. De lo contrario, la campaña será ineficaz y costosa.</t>
  </si>
  <si>
    <t>Costo por interacción (CPE): muestra el precio que paga su empresa cada vez que un usuario interactúa con contenido que presenta su marca o producto.</t>
  </si>
  <si>
    <t>Costo por clic (CPC): mide cuánto pagas por cada clic en un enlace mostrado en el anuncio del influencer.</t>
  </si>
  <si>
    <t>Costo por mil (CPM): estima el precio que paga su empresa por 1000 impresiones del anuncio de su marca</t>
  </si>
  <si>
    <t>Realice un seguimiento de la actividad de influencers y mida el rendimiento de la campaña con la ayuda de nuestra plantilla.</t>
  </si>
  <si>
    <t>Presupuesto</t>
  </si>
  <si>
    <t>Presupuesto Campaña</t>
  </si>
  <si>
    <t>Post Details</t>
  </si>
  <si>
    <t>Al lanzar su campaña, controle si los influencers publican publicaciones de acuerdo con el cronograma. Si hay alguna pregunta o error, debe abordarlo de inmediato. Además, debe realizar un seguimiento del rendimiento de las publicaciones individuales, medir la tasa de me gusta, comentarios, clics y conversiones, verificar el uso de hashtags relevantes y controlar su presupuesto.</t>
  </si>
  <si>
    <t>Tratar de realizar tantas tareas puede someterlo a una enorme tensión y estrés y consumir todo su tiempo. Por supuesto, puede delegar ciertas tareas a diferentes personas, pero estas subtareas están interconectadas y si una de las partes falla, afectará el rendimiento y el éxito. Por lo tanto, aún debe revisar el trabajo de sus colegas y asegurarse de que la campaña se desarrolle sin problemas.</t>
  </si>
  <si>
    <r>
      <rPr>
        <sz val="14"/>
        <color rgb="FF000000"/>
        <rFont val="Arial"/>
        <family val="2"/>
      </rPr>
      <t xml:space="preserve">Nuestra herramienta de </t>
    </r>
    <r>
      <rPr>
        <b/>
        <sz val="14"/>
        <color rgb="FF000000"/>
        <rFont val="Arial"/>
        <family val="2"/>
      </rPr>
      <t>Gestión de campañas</t>
    </r>
    <r>
      <rPr>
        <sz val="14"/>
        <color rgb="FF000000"/>
        <rFont val="Arial"/>
        <family val="2"/>
      </rPr>
      <t xml:space="preserve"> le brinda acceso a toda la información relacionada con la campaña, incluidos sus influencers, tareas de contenido y KPI, lo que le permite intervenir rápidamente si es necesario. Le notificamos sobre actividades sospechosas, como comentarios y me gusta no auténticos, y puede evaluar el sentimiento de la audiencia a lo largo de la campaña. A medida que avance su campaña, seguiremos actualizando métricas como alcance, vistas, impresiones, interacciones y gastos.</t>
    </r>
  </si>
  <si>
    <t>Nuestras herramientas le permiten controlar múltiples tareas y concentrarse en el progreso, así como tomar las decisiones estratégicas correctas para su campaña.</t>
  </si>
  <si>
    <t>¿Cómo puede ayudarle BrandMe a realizar un seguimiento de la eficacia de su campaña?</t>
  </si>
  <si>
    <t>Existe la opción de realizar tareas manualmente, lo que requiere altos niveles de precisión y atención al detalle. Alternativamente, puede utilizar una plataforma de marketing de influencers, como BrandMe, que le permite crear campañas más rápido y realizar un seguimiento de su eficiencia en tiempo real.</t>
  </si>
  <si>
    <t>Optimice la gestión de su campaña con BrandMe</t>
  </si>
  <si>
    <t>Solicita una Propuesta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</si>
</sst>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37" x14ac:knownFonts="1">
    <font>
      <sz val="10"/>
      <color rgb="FF000000"/>
      <name val="Arial"/>
      <scheme val="minor"/>
    </font>
    <font>
      <b/>
      <sz val="14"/>
      <color theme="1"/>
      <name val="Arial"/>
      <family val="2"/>
    </font>
    <font>
      <b/>
      <sz val="26"/>
      <color theme="1"/>
      <name val="Arial"/>
      <family val="2"/>
    </font>
    <font>
      <b/>
      <sz val="10"/>
      <color theme="1"/>
      <name val="Arial"/>
      <family val="2"/>
    </font>
    <font>
      <sz val="10"/>
      <color theme="1"/>
      <name val="Arial"/>
      <family val="2"/>
    </font>
    <font>
      <b/>
      <sz val="20"/>
      <color theme="1"/>
      <name val="Arial"/>
      <family val="2"/>
    </font>
    <font>
      <sz val="14"/>
      <color theme="1"/>
      <name val="Arial"/>
      <family val="2"/>
    </font>
    <font>
      <b/>
      <sz val="30"/>
      <color theme="1"/>
      <name val="Arial"/>
      <family val="2"/>
    </font>
    <font>
      <sz val="20"/>
      <color rgb="FF999999"/>
      <name val="Arial"/>
      <family val="2"/>
    </font>
    <font>
      <sz val="10"/>
      <color theme="1"/>
      <name val="Arial"/>
      <family val="2"/>
      <scheme val="minor"/>
    </font>
    <font>
      <sz val="14"/>
      <color rgb="FF000000"/>
      <name val="Arial"/>
      <family val="2"/>
    </font>
    <font>
      <sz val="11"/>
      <color theme="1"/>
      <name val="Arial"/>
      <family val="2"/>
    </font>
    <font>
      <b/>
      <sz val="11"/>
      <color theme="1"/>
      <name val="Arial"/>
      <family val="2"/>
    </font>
    <font>
      <sz val="11"/>
      <color rgb="FF000000"/>
      <name val="Arial"/>
      <family val="2"/>
    </font>
    <font>
      <b/>
      <sz val="18"/>
      <color theme="1"/>
      <name val="Arial"/>
      <family val="2"/>
    </font>
    <font>
      <sz val="10"/>
      <name val="Arial"/>
      <family val="2"/>
    </font>
    <font>
      <u/>
      <sz val="11"/>
      <color rgb="FF0000FF"/>
      <name val="Arial"/>
      <family val="2"/>
    </font>
    <font>
      <u/>
      <sz val="11"/>
      <color rgb="FF0000FF"/>
      <name val="Arial"/>
      <family val="2"/>
    </font>
    <font>
      <u/>
      <sz val="11"/>
      <color rgb="FF0000FF"/>
      <name val="Arial"/>
      <family val="2"/>
    </font>
    <font>
      <sz val="11"/>
      <color rgb="FF000000"/>
      <name val="Inconsolata"/>
    </font>
    <font>
      <b/>
      <sz val="24"/>
      <color theme="1"/>
      <name val="Arial"/>
      <family val="2"/>
    </font>
    <font>
      <b/>
      <sz val="14"/>
      <color rgb="FFD9D9D9"/>
      <name val="Arial"/>
      <family val="2"/>
    </font>
    <font>
      <sz val="11"/>
      <color rgb="FFCCCCCC"/>
      <name val="Arial"/>
      <family val="2"/>
    </font>
    <font>
      <u/>
      <sz val="14"/>
      <color rgb="FF0000FF"/>
      <name val="Arial"/>
      <family val="2"/>
    </font>
    <font>
      <sz val="14"/>
      <color rgb="FFD9D9D9"/>
      <name val="Arial"/>
      <family val="2"/>
    </font>
    <font>
      <u/>
      <sz val="14"/>
      <color rgb="FF0000FF"/>
      <name val="Arial"/>
      <family val="2"/>
    </font>
    <font>
      <b/>
      <sz val="22"/>
      <color theme="1"/>
      <name val="Arial"/>
      <family val="2"/>
    </font>
    <font>
      <b/>
      <sz val="11"/>
      <color rgb="FFD9D9D9"/>
      <name val="Arial"/>
      <family val="2"/>
    </font>
    <font>
      <sz val="11"/>
      <color rgb="FFD9D9D9"/>
      <name val="Arial"/>
      <family val="2"/>
    </font>
    <font>
      <u/>
      <sz val="11"/>
      <color rgb="FF0000FF"/>
      <name val="Arial"/>
      <family val="2"/>
    </font>
    <font>
      <u/>
      <sz val="11"/>
      <color rgb="FF0000FF"/>
      <name val="Arial"/>
      <family val="2"/>
    </font>
    <font>
      <b/>
      <sz val="14"/>
      <color rgb="FF000000"/>
      <name val="Arial"/>
      <family val="2"/>
    </font>
    <font>
      <u/>
      <sz val="10"/>
      <color theme="10"/>
      <name val="Arial"/>
      <family val="2"/>
      <scheme val="minor"/>
    </font>
    <font>
      <u/>
      <sz val="12"/>
      <color theme="0"/>
      <name val="Arial"/>
      <family val="2"/>
      <scheme val="minor"/>
    </font>
    <font>
      <b/>
      <sz val="14"/>
      <color theme="0"/>
      <name val="Arial"/>
      <family val="2"/>
    </font>
    <font>
      <sz val="10"/>
      <color theme="0"/>
      <name val="Arial"/>
      <family val="2"/>
    </font>
    <font>
      <b/>
      <sz val="18"/>
      <color theme="0"/>
      <name val="Arial"/>
      <family val="2"/>
    </font>
  </fonts>
  <fills count="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CCCCC"/>
        <bgColor rgb="FFCCCCCC"/>
      </patternFill>
    </fill>
    <fill>
      <patternFill patternType="solid">
        <fgColor rgb="FFEFEFEF"/>
        <bgColor rgb="FFEFEFEF"/>
      </patternFill>
    </fill>
    <fill>
      <patternFill patternType="solid">
        <fgColor theme="4"/>
        <bgColor rgb="FFFF6436"/>
      </patternFill>
    </fill>
    <fill>
      <patternFill patternType="solid">
        <fgColor theme="4"/>
        <bgColor rgb="FFCCCCCC"/>
      </patternFill>
    </fill>
    <fill>
      <patternFill patternType="solid">
        <fgColor theme="4"/>
        <bgColor indexed="64"/>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B7B7B7"/>
      </bottom>
      <diagonal/>
    </border>
    <border>
      <left style="thin">
        <color rgb="FF000000"/>
      </left>
      <right style="thin">
        <color rgb="FF000000"/>
      </right>
      <top style="thin">
        <color rgb="FF000000"/>
      </top>
      <bottom style="thin">
        <color rgb="FFD9D9D9"/>
      </bottom>
      <diagonal/>
    </border>
    <border>
      <left style="thin">
        <color rgb="FF000000"/>
      </left>
      <right/>
      <top style="thin">
        <color rgb="FF000000"/>
      </top>
      <bottom style="thin">
        <color rgb="FFB7B7B7"/>
      </bottom>
      <diagonal/>
    </border>
    <border>
      <left style="thin">
        <color rgb="FF000000"/>
      </left>
      <right style="thin">
        <color rgb="FF000000"/>
      </right>
      <top style="thin">
        <color rgb="FFB7B7B7"/>
      </top>
      <bottom style="thin">
        <color rgb="FFB7B7B7"/>
      </bottom>
      <diagonal/>
    </border>
    <border>
      <left style="thin">
        <color rgb="FF000000"/>
      </left>
      <right style="thin">
        <color rgb="FF000000"/>
      </right>
      <top style="thin">
        <color rgb="FFD9D9D9"/>
      </top>
      <bottom style="thin">
        <color rgb="FFD9D9D9"/>
      </bottom>
      <diagonal/>
    </border>
    <border>
      <left style="thin">
        <color rgb="FF000000"/>
      </left>
      <right/>
      <top style="thin">
        <color rgb="FFB7B7B7"/>
      </top>
      <bottom style="thin">
        <color rgb="FFB7B7B7"/>
      </bottom>
      <diagonal/>
    </border>
    <border>
      <left style="thin">
        <color rgb="FF000000"/>
      </left>
      <right style="thin">
        <color rgb="FF000000"/>
      </right>
      <top style="thin">
        <color rgb="FFD9D9D9"/>
      </top>
      <bottom style="thin">
        <color rgb="FF000000"/>
      </bottom>
      <diagonal/>
    </border>
    <border>
      <left style="thin">
        <color rgb="FF000000"/>
      </left>
      <right style="thin">
        <color rgb="FF000000"/>
      </right>
      <top style="thin">
        <color rgb="FFB7B7B7"/>
      </top>
      <bottom style="thin">
        <color rgb="FF000000"/>
      </bottom>
      <diagonal/>
    </border>
    <border>
      <left style="thin">
        <color rgb="FF000000"/>
      </left>
      <right/>
      <top style="thin">
        <color rgb="FFB7B7B7"/>
      </top>
      <bottom style="thin">
        <color rgb="FF000000"/>
      </bottom>
      <diagonal/>
    </border>
    <border>
      <left/>
      <right/>
      <top style="thin">
        <color rgb="FF000000"/>
      </top>
      <bottom style="thin">
        <color rgb="FFB7B7B7"/>
      </bottom>
      <diagonal/>
    </border>
    <border>
      <left/>
      <right style="thin">
        <color rgb="FF000000"/>
      </right>
      <top style="thin">
        <color rgb="FF000000"/>
      </top>
      <bottom style="thin">
        <color rgb="FFB7B7B7"/>
      </bottom>
      <diagonal/>
    </border>
    <border>
      <left/>
      <right/>
      <top style="thin">
        <color rgb="FF000000"/>
      </top>
      <bottom style="thin">
        <color rgb="FFD9D9D9"/>
      </bottom>
      <diagonal/>
    </border>
    <border>
      <left/>
      <right/>
      <top style="thin">
        <color rgb="FFB7B7B7"/>
      </top>
      <bottom style="thin">
        <color rgb="FFB7B7B7"/>
      </bottom>
      <diagonal/>
    </border>
    <border>
      <left/>
      <right style="thin">
        <color rgb="FF000000"/>
      </right>
      <top style="thin">
        <color rgb="FFB7B7B7"/>
      </top>
      <bottom style="thin">
        <color rgb="FFB7B7B7"/>
      </bottom>
      <diagonal/>
    </border>
    <border>
      <left/>
      <right/>
      <top style="thin">
        <color rgb="FFD9D9D9"/>
      </top>
      <bottom style="thin">
        <color rgb="FFD9D9D9"/>
      </bottom>
      <diagonal/>
    </border>
    <border>
      <left/>
      <right/>
      <top style="thin">
        <color rgb="FFD9D9D9"/>
      </top>
      <bottom/>
      <diagonal/>
    </border>
  </borders>
  <cellStyleXfs count="2">
    <xf numFmtId="0" fontId="0" fillId="0" borderId="0"/>
    <xf numFmtId="0" fontId="32" fillId="0" borderId="0" applyNumberFormat="0" applyFill="0" applyBorder="0" applyAlignment="0" applyProtection="0"/>
  </cellStyleXfs>
  <cellXfs count="123">
    <xf numFmtId="0" fontId="0" fillId="0" borderId="0" xfId="0"/>
    <xf numFmtId="0" fontId="1" fillId="0" borderId="0" xfId="0" applyFont="1"/>
    <xf numFmtId="0" fontId="2" fillId="0" borderId="0" xfId="0" applyFont="1" applyAlignment="1">
      <alignment horizontal="left" vertical="center"/>
    </xf>
    <xf numFmtId="0" fontId="3" fillId="0" borderId="0" xfId="0" applyFont="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center"/>
    </xf>
    <xf numFmtId="0" fontId="3" fillId="0" borderId="0" xfId="0" applyFont="1" applyAlignment="1">
      <alignment horizontal="center"/>
    </xf>
    <xf numFmtId="0" fontId="4" fillId="0" borderId="0" xfId="0" applyFont="1"/>
    <xf numFmtId="0" fontId="5" fillId="0" borderId="0" xfId="0" applyFont="1" applyAlignment="1">
      <alignment horizontal="left" vertical="center"/>
    </xf>
    <xf numFmtId="0" fontId="6" fillId="0" borderId="0" xfId="0" applyFont="1" applyAlignment="1">
      <alignment horizontal="right"/>
    </xf>
    <xf numFmtId="0" fontId="6" fillId="0" borderId="0" xfId="0" applyFont="1"/>
    <xf numFmtId="0" fontId="7" fillId="0" borderId="0" xfId="0" applyFont="1" applyAlignment="1">
      <alignment horizontal="left" vertical="center"/>
    </xf>
    <xf numFmtId="0" fontId="4" fillId="0" borderId="0" xfId="0" applyFont="1" applyAlignment="1">
      <alignment horizontal="left" vertical="center"/>
    </xf>
    <xf numFmtId="0" fontId="8" fillId="0" borderId="0" xfId="0" applyFont="1"/>
    <xf numFmtId="0" fontId="9" fillId="0" borderId="0" xfId="0" applyFont="1"/>
    <xf numFmtId="0" fontId="10" fillId="0" borderId="0" xfId="0" applyFont="1"/>
    <xf numFmtId="0" fontId="11" fillId="0" borderId="0" xfId="0" applyFont="1" applyAlignment="1">
      <alignment horizontal="left" vertical="center"/>
    </xf>
    <xf numFmtId="0" fontId="12" fillId="2" borderId="0" xfId="0" applyFont="1" applyFill="1" applyAlignment="1">
      <alignment horizontal="center" vertical="center"/>
    </xf>
    <xf numFmtId="0" fontId="12" fillId="2" borderId="0" xfId="0" applyFont="1" applyFill="1" applyAlignment="1">
      <alignment horizontal="center"/>
    </xf>
    <xf numFmtId="0" fontId="10" fillId="3" borderId="0" xfId="0" applyFont="1" applyFill="1"/>
    <xf numFmtId="0" fontId="13" fillId="0" borderId="0" xfId="0" applyFont="1"/>
    <xf numFmtId="0" fontId="1" fillId="2" borderId="0" xfId="0" applyFont="1" applyFill="1" applyAlignment="1">
      <alignment horizontal="center" vertical="center"/>
    </xf>
    <xf numFmtId="0" fontId="3" fillId="2" borderId="0" xfId="0" applyFont="1" applyFill="1" applyAlignment="1">
      <alignment horizontal="left" vertical="center"/>
    </xf>
    <xf numFmtId="0" fontId="1" fillId="5" borderId="4" xfId="0" applyFont="1" applyFill="1" applyBorder="1" applyAlignment="1">
      <alignment horizontal="left" vertical="center" wrapText="1"/>
    </xf>
    <xf numFmtId="164" fontId="1" fillId="0" borderId="4" xfId="0" applyNumberFormat="1" applyFont="1" applyBorder="1" applyAlignment="1">
      <alignment horizontal="center" vertical="center"/>
    </xf>
    <xf numFmtId="0" fontId="1" fillId="5" borderId="4" xfId="0" applyFont="1" applyFill="1" applyBorder="1" applyAlignment="1">
      <alignment horizontal="center"/>
    </xf>
    <xf numFmtId="0" fontId="1" fillId="5" borderId="2" xfId="0" applyFont="1" applyFill="1" applyBorder="1" applyAlignment="1">
      <alignment horizontal="center" wrapText="1"/>
    </xf>
    <xf numFmtId="0" fontId="1" fillId="0" borderId="5" xfId="0" applyFont="1" applyBorder="1" applyAlignment="1">
      <alignment horizontal="center"/>
    </xf>
    <xf numFmtId="0" fontId="1" fillId="0" borderId="6" xfId="0" applyFont="1" applyBorder="1" applyAlignment="1">
      <alignment horizontal="center"/>
    </xf>
    <xf numFmtId="0" fontId="1" fillId="5" borderId="5" xfId="0" applyFont="1" applyFill="1" applyBorder="1" applyAlignment="1">
      <alignment horizontal="left" vertical="center" wrapText="1"/>
    </xf>
    <xf numFmtId="0" fontId="3" fillId="2" borderId="0" xfId="0" applyFont="1" applyFill="1" applyAlignment="1">
      <alignment horizontal="left" vertical="center" wrapText="1"/>
    </xf>
    <xf numFmtId="0" fontId="4" fillId="2" borderId="0" xfId="0" applyFont="1" applyFill="1" applyAlignment="1">
      <alignment horizontal="left"/>
    </xf>
    <xf numFmtId="0" fontId="11" fillId="0" borderId="8" xfId="0" applyFont="1" applyBorder="1" applyAlignment="1">
      <alignment horizontal="left"/>
    </xf>
    <xf numFmtId="0" fontId="16" fillId="0" borderId="8" xfId="0" applyFont="1" applyBorder="1" applyAlignment="1">
      <alignment horizontal="left"/>
    </xf>
    <xf numFmtId="0" fontId="11" fillId="0" borderId="7" xfId="0" applyFont="1" applyBorder="1"/>
    <xf numFmtId="165" fontId="12" fillId="0" borderId="7" xfId="0" applyNumberFormat="1" applyFont="1" applyBorder="1" applyAlignment="1">
      <alignment horizontal="left"/>
    </xf>
    <xf numFmtId="0" fontId="12" fillId="0" borderId="7" xfId="0" applyFont="1" applyBorder="1" applyAlignment="1">
      <alignment horizontal="left"/>
    </xf>
    <xf numFmtId="10" fontId="12" fillId="0" borderId="7" xfId="0" applyNumberFormat="1" applyFont="1" applyBorder="1" applyAlignment="1">
      <alignment horizontal="left"/>
    </xf>
    <xf numFmtId="0" fontId="4" fillId="0" borderId="0" xfId="0" applyFont="1" applyAlignment="1">
      <alignment horizontal="left"/>
    </xf>
    <xf numFmtId="0" fontId="17" fillId="0" borderId="8" xfId="0" applyFont="1" applyBorder="1" applyAlignment="1">
      <alignment horizontal="left"/>
    </xf>
    <xf numFmtId="165" fontId="11" fillId="0" borderId="8" xfId="0" applyNumberFormat="1" applyFont="1" applyBorder="1" applyAlignment="1">
      <alignment horizontal="left"/>
    </xf>
    <xf numFmtId="10" fontId="11" fillId="0" borderId="8" xfId="0" applyNumberFormat="1" applyFont="1" applyBorder="1" applyAlignment="1">
      <alignment horizontal="left"/>
    </xf>
    <xf numFmtId="0" fontId="11" fillId="0" borderId="5" xfId="0" applyFont="1" applyBorder="1" applyAlignment="1">
      <alignment horizontal="left"/>
    </xf>
    <xf numFmtId="0" fontId="18" fillId="0" borderId="5" xfId="0" applyFont="1" applyBorder="1" applyAlignment="1">
      <alignment horizontal="left"/>
    </xf>
    <xf numFmtId="165" fontId="11" fillId="0" borderId="5" xfId="0" applyNumberFormat="1" applyFont="1" applyBorder="1" applyAlignment="1">
      <alignment horizontal="left"/>
    </xf>
    <xf numFmtId="10" fontId="11" fillId="0" borderId="5" xfId="0" applyNumberFormat="1" applyFont="1" applyBorder="1" applyAlignment="1">
      <alignment horizontal="left"/>
    </xf>
    <xf numFmtId="165" fontId="4" fillId="0" borderId="0" xfId="0" applyNumberFormat="1" applyFont="1"/>
    <xf numFmtId="0" fontId="19" fillId="3" borderId="0" xfId="0" applyFont="1" applyFill="1"/>
    <xf numFmtId="0" fontId="20" fillId="0" borderId="0" xfId="0" applyFont="1"/>
    <xf numFmtId="0" fontId="5" fillId="0" borderId="0" xfId="0" applyFont="1"/>
    <xf numFmtId="0" fontId="14" fillId="0" borderId="0" xfId="0" applyFont="1"/>
    <xf numFmtId="0" fontId="11" fillId="0" borderId="0" xfId="0" applyFont="1"/>
    <xf numFmtId="0" fontId="10" fillId="3" borderId="0" xfId="0" applyFont="1" applyFill="1" applyAlignment="1">
      <alignment horizontal="left"/>
    </xf>
    <xf numFmtId="0" fontId="13" fillId="3" borderId="0" xfId="0" applyFont="1" applyFill="1"/>
    <xf numFmtId="0" fontId="1" fillId="0" borderId="0" xfId="0" applyFont="1" applyAlignment="1">
      <alignment horizontal="center" vertical="center"/>
    </xf>
    <xf numFmtId="0" fontId="12" fillId="0" borderId="0" xfId="0" applyFont="1" applyAlignment="1">
      <alignment horizontal="left" vertical="center"/>
    </xf>
    <xf numFmtId="164" fontId="21" fillId="0" borderId="4" xfId="0" applyNumberFormat="1" applyFont="1" applyBorder="1" applyAlignment="1">
      <alignment horizontal="center" vertical="center"/>
    </xf>
    <xf numFmtId="0" fontId="21" fillId="0" borderId="5" xfId="0" applyFont="1" applyBorder="1" applyAlignment="1">
      <alignment horizontal="center"/>
    </xf>
    <xf numFmtId="0" fontId="21" fillId="0" borderId="6" xfId="0" applyFont="1" applyBorder="1" applyAlignment="1">
      <alignment horizontal="center"/>
    </xf>
    <xf numFmtId="0" fontId="22" fillId="0" borderId="8" xfId="0" applyFont="1" applyBorder="1" applyAlignment="1">
      <alignment horizontal="left"/>
    </xf>
    <xf numFmtId="0" fontId="23" fillId="0" borderId="9" xfId="0" applyFont="1" applyBorder="1" applyAlignment="1">
      <alignment horizontal="left"/>
    </xf>
    <xf numFmtId="0" fontId="22" fillId="0" borderId="4" xfId="0" applyFont="1" applyBorder="1" applyAlignment="1">
      <alignment horizontal="left"/>
    </xf>
    <xf numFmtId="0" fontId="24" fillId="0" borderId="9" xfId="0" applyFont="1" applyBorder="1" applyAlignment="1">
      <alignment horizontal="left"/>
    </xf>
    <xf numFmtId="0" fontId="6" fillId="0" borderId="9" xfId="0" applyFont="1" applyBorder="1"/>
    <xf numFmtId="0" fontId="24" fillId="0" borderId="10" xfId="0" applyFont="1" applyBorder="1"/>
    <xf numFmtId="165" fontId="21" fillId="0" borderId="9" xfId="0" applyNumberFormat="1" applyFont="1" applyBorder="1" applyAlignment="1">
      <alignment horizontal="left"/>
    </xf>
    <xf numFmtId="0" fontId="21" fillId="0" borderId="9" xfId="0" applyFont="1" applyBorder="1" applyAlignment="1">
      <alignment horizontal="left"/>
    </xf>
    <xf numFmtId="10" fontId="21" fillId="0" borderId="11" xfId="0" applyNumberFormat="1" applyFont="1" applyBorder="1" applyAlignment="1">
      <alignment horizontal="left"/>
    </xf>
    <xf numFmtId="0" fontId="6" fillId="0" borderId="12" xfId="0" applyFont="1" applyBorder="1" applyAlignment="1">
      <alignment horizontal="left"/>
    </xf>
    <xf numFmtId="0" fontId="11" fillId="0" borderId="4" xfId="0" applyFont="1" applyBorder="1" applyAlignment="1">
      <alignment horizontal="left"/>
    </xf>
    <xf numFmtId="0" fontId="24" fillId="0" borderId="12" xfId="0" applyFont="1" applyBorder="1" applyAlignment="1">
      <alignment horizontal="left"/>
    </xf>
    <xf numFmtId="0" fontId="25" fillId="0" borderId="12" xfId="0" applyFont="1" applyBorder="1" applyAlignment="1">
      <alignment horizontal="left"/>
    </xf>
    <xf numFmtId="165" fontId="22" fillId="0" borderId="13" xfId="0" applyNumberFormat="1" applyFont="1" applyBorder="1" applyAlignment="1">
      <alignment horizontal="left"/>
    </xf>
    <xf numFmtId="165" fontId="24" fillId="0" borderId="12" xfId="0" applyNumberFormat="1" applyFont="1" applyBorder="1" applyAlignment="1">
      <alignment horizontal="left"/>
    </xf>
    <xf numFmtId="10" fontId="24" fillId="0" borderId="14" xfId="0" applyNumberFormat="1" applyFont="1" applyBorder="1" applyAlignment="1">
      <alignment horizontal="left"/>
    </xf>
    <xf numFmtId="165" fontId="22" fillId="0" borderId="15" xfId="0" applyNumberFormat="1" applyFont="1" applyBorder="1" applyAlignment="1">
      <alignment horizontal="left"/>
    </xf>
    <xf numFmtId="0" fontId="6" fillId="0" borderId="16" xfId="0" applyFont="1" applyBorder="1"/>
    <xf numFmtId="0" fontId="6" fillId="0" borderId="17" xfId="0" applyFont="1" applyBorder="1"/>
    <xf numFmtId="0" fontId="26" fillId="0" borderId="0" xfId="0" applyFont="1" applyAlignment="1">
      <alignment vertical="center"/>
    </xf>
    <xf numFmtId="0" fontId="10" fillId="0" borderId="0" xfId="0" applyFont="1" applyAlignment="1">
      <alignment wrapText="1"/>
    </xf>
    <xf numFmtId="165" fontId="6" fillId="0" borderId="0" xfId="0" applyNumberFormat="1" applyFont="1"/>
    <xf numFmtId="0" fontId="11" fillId="2" borderId="0" xfId="0" applyFont="1" applyFill="1"/>
    <xf numFmtId="0" fontId="12" fillId="5" borderId="4" xfId="0" applyFont="1" applyFill="1" applyBorder="1" applyAlignment="1">
      <alignment horizontal="left" vertical="center" wrapText="1"/>
    </xf>
    <xf numFmtId="164" fontId="27" fillId="0" borderId="4" xfId="0" applyNumberFormat="1" applyFont="1" applyBorder="1" applyAlignment="1">
      <alignment horizontal="center" vertical="center"/>
    </xf>
    <xf numFmtId="0" fontId="27" fillId="0" borderId="5" xfId="0" applyFont="1" applyBorder="1" applyAlignment="1">
      <alignment horizontal="center"/>
    </xf>
    <xf numFmtId="0" fontId="27" fillId="0" borderId="6" xfId="0" applyFont="1" applyBorder="1" applyAlignment="1">
      <alignment horizontal="center"/>
    </xf>
    <xf numFmtId="0" fontId="12" fillId="5" borderId="5" xfId="0" applyFont="1" applyFill="1" applyBorder="1" applyAlignment="1">
      <alignment horizontal="left" vertical="center" wrapText="1"/>
    </xf>
    <xf numFmtId="0" fontId="28" fillId="0" borderId="11" xfId="0" applyFont="1" applyBorder="1" applyAlignment="1">
      <alignment horizontal="left"/>
    </xf>
    <xf numFmtId="0" fontId="29" fillId="0" borderId="18" xfId="0" applyFont="1" applyBorder="1" applyAlignment="1">
      <alignment horizontal="left"/>
    </xf>
    <xf numFmtId="0" fontId="28" fillId="0" borderId="19" xfId="0" applyFont="1" applyBorder="1" applyAlignment="1">
      <alignment horizontal="left"/>
    </xf>
    <xf numFmtId="0" fontId="11" fillId="0" borderId="11" xfId="0" applyFont="1" applyBorder="1"/>
    <xf numFmtId="0" fontId="28" fillId="0" borderId="20" xfId="0" applyFont="1" applyBorder="1"/>
    <xf numFmtId="165" fontId="27" fillId="0" borderId="18" xfId="0" applyNumberFormat="1" applyFont="1" applyBorder="1" applyAlignment="1">
      <alignment horizontal="left"/>
    </xf>
    <xf numFmtId="0" fontId="27" fillId="0" borderId="18" xfId="0" applyFont="1" applyBorder="1" applyAlignment="1">
      <alignment horizontal="left"/>
    </xf>
    <xf numFmtId="10" fontId="27" fillId="0" borderId="18" xfId="0" applyNumberFormat="1" applyFont="1" applyBorder="1" applyAlignment="1">
      <alignment horizontal="left"/>
    </xf>
    <xf numFmtId="165" fontId="27" fillId="0" borderId="11" xfId="0" applyNumberFormat="1" applyFont="1" applyBorder="1" applyAlignment="1">
      <alignment horizontal="left"/>
    </xf>
    <xf numFmtId="165" fontId="27" fillId="0" borderId="19" xfId="0" applyNumberFormat="1" applyFont="1" applyBorder="1" applyAlignment="1">
      <alignment horizontal="left"/>
    </xf>
    <xf numFmtId="0" fontId="11" fillId="0" borderId="14" xfId="0" applyFont="1" applyBorder="1" applyAlignment="1">
      <alignment horizontal="left"/>
    </xf>
    <xf numFmtId="0" fontId="11" fillId="0" borderId="21" xfId="0" applyFont="1" applyBorder="1" applyAlignment="1">
      <alignment horizontal="left"/>
    </xf>
    <xf numFmtId="0" fontId="28" fillId="0" borderId="22" xfId="0" applyFont="1" applyBorder="1" applyAlignment="1">
      <alignment horizontal="left"/>
    </xf>
    <xf numFmtId="0" fontId="30" fillId="0" borderId="14" xfId="0" applyFont="1" applyBorder="1" applyAlignment="1">
      <alignment horizontal="left"/>
    </xf>
    <xf numFmtId="165" fontId="22" fillId="0" borderId="23" xfId="0" applyNumberFormat="1" applyFont="1" applyBorder="1" applyAlignment="1">
      <alignment horizontal="left"/>
    </xf>
    <xf numFmtId="165" fontId="28" fillId="0" borderId="21" xfId="0" applyNumberFormat="1" applyFont="1" applyBorder="1" applyAlignment="1">
      <alignment horizontal="left"/>
    </xf>
    <xf numFmtId="0" fontId="28" fillId="0" borderId="21" xfId="0" applyFont="1" applyBorder="1" applyAlignment="1">
      <alignment horizontal="left"/>
    </xf>
    <xf numFmtId="10" fontId="28" fillId="0" borderId="21" xfId="0" applyNumberFormat="1" applyFont="1" applyBorder="1" applyAlignment="1">
      <alignment horizontal="left"/>
    </xf>
    <xf numFmtId="165" fontId="28" fillId="0" borderId="14" xfId="0" applyNumberFormat="1" applyFont="1" applyBorder="1" applyAlignment="1">
      <alignment horizontal="left"/>
    </xf>
    <xf numFmtId="165" fontId="28" fillId="0" borderId="22" xfId="0" applyNumberFormat="1" applyFont="1" applyBorder="1" applyAlignment="1">
      <alignment horizontal="left"/>
    </xf>
    <xf numFmtId="165" fontId="22" fillId="0" borderId="24" xfId="0" applyNumberFormat="1" applyFont="1" applyBorder="1" applyAlignment="1">
      <alignment horizontal="left"/>
    </xf>
    <xf numFmtId="0" fontId="1" fillId="5" borderId="7" xfId="0" applyFont="1" applyFill="1" applyBorder="1" applyAlignment="1">
      <alignment horizontal="left" vertical="center" wrapText="1"/>
    </xf>
    <xf numFmtId="0" fontId="15" fillId="0" borderId="5" xfId="0" applyFont="1" applyBorder="1"/>
    <xf numFmtId="0" fontId="1" fillId="5" borderId="7" xfId="0" applyFont="1" applyFill="1" applyBorder="1" applyAlignment="1">
      <alignment vertical="center" wrapText="1"/>
    </xf>
    <xf numFmtId="0" fontId="10" fillId="0" borderId="0" xfId="0" applyFont="1" applyAlignment="1">
      <alignment wrapText="1"/>
    </xf>
    <xf numFmtId="0" fontId="0" fillId="0" borderId="0" xfId="0"/>
    <xf numFmtId="0" fontId="6" fillId="0" borderId="0" xfId="0" applyFont="1" applyAlignment="1">
      <alignment wrapText="1"/>
    </xf>
    <xf numFmtId="0" fontId="14" fillId="4" borderId="1" xfId="0" applyFont="1" applyFill="1" applyBorder="1" applyAlignment="1">
      <alignment horizontal="center" vertical="center"/>
    </xf>
    <xf numFmtId="0" fontId="15" fillId="0" borderId="2" xfId="0" applyFont="1" applyBorder="1"/>
    <xf numFmtId="0" fontId="15" fillId="0" borderId="3" xfId="0" applyFont="1" applyBorder="1"/>
    <xf numFmtId="0" fontId="1" fillId="4" borderId="1" xfId="0" applyFont="1" applyFill="1" applyBorder="1" applyAlignment="1">
      <alignment horizontal="center" vertical="center"/>
    </xf>
    <xf numFmtId="0" fontId="33" fillId="6" borderId="0" xfId="1" applyFont="1" applyFill="1" applyAlignment="1">
      <alignment horizontal="center"/>
    </xf>
    <xf numFmtId="0" fontId="34" fillId="7" borderId="1" xfId="0" applyFont="1" applyFill="1" applyBorder="1" applyAlignment="1">
      <alignment horizontal="center" vertical="center"/>
    </xf>
    <xf numFmtId="0" fontId="35" fillId="8" borderId="3" xfId="0" applyFont="1" applyFill="1" applyBorder="1"/>
    <xf numFmtId="0" fontId="35" fillId="8" borderId="2" xfId="0" applyFont="1" applyFill="1" applyBorder="1"/>
    <xf numFmtId="0" fontId="36" fillId="7" borderId="1"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152400</xdr:rowOff>
    </xdr:from>
    <xdr:to>
      <xdr:col>6</xdr:col>
      <xdr:colOff>393700</xdr:colOff>
      <xdr:row>39</xdr:row>
      <xdr:rowOff>129602</xdr:rowOff>
    </xdr:to>
    <xdr:pic>
      <xdr:nvPicPr>
        <xdr:cNvPr id="5" name="Imagen 4">
          <a:extLst>
            <a:ext uri="{FF2B5EF4-FFF2-40B4-BE49-F238E27FC236}">
              <a16:creationId xmlns:a16="http://schemas.microsoft.com/office/drawing/2014/main" id="{41DAF06B-C8FE-F850-C945-47C0108CF378}"/>
            </a:ext>
          </a:extLst>
        </xdr:cNvPr>
        <xdr:cNvPicPr>
          <a:picLocks noChangeAspect="1"/>
        </xdr:cNvPicPr>
      </xdr:nvPicPr>
      <xdr:blipFill>
        <a:blip xmlns:r="http://schemas.openxmlformats.org/officeDocument/2006/relationships" r:embed="rId1"/>
        <a:stretch>
          <a:fillRect/>
        </a:stretch>
      </xdr:blipFill>
      <xdr:spPr>
        <a:xfrm>
          <a:off x="0" y="1104900"/>
          <a:ext cx="9956800" cy="6644702"/>
        </a:xfrm>
        <a:prstGeom prst="rect">
          <a:avLst/>
        </a:prstGeom>
      </xdr:spPr>
    </xdr:pic>
    <xdr:clientData/>
  </xdr:twoCellAnchor>
  <xdr:twoCellAnchor editAs="oneCell">
    <xdr:from>
      <xdr:col>5</xdr:col>
      <xdr:colOff>1092200</xdr:colOff>
      <xdr:row>151</xdr:row>
      <xdr:rowOff>12700</xdr:rowOff>
    </xdr:from>
    <xdr:to>
      <xdr:col>12</xdr:col>
      <xdr:colOff>2022984</xdr:colOff>
      <xdr:row>170</xdr:row>
      <xdr:rowOff>25400</xdr:rowOff>
    </xdr:to>
    <xdr:pic>
      <xdr:nvPicPr>
        <xdr:cNvPr id="6" name="Imagen 5">
          <a:extLst>
            <a:ext uri="{FF2B5EF4-FFF2-40B4-BE49-F238E27FC236}">
              <a16:creationId xmlns:a16="http://schemas.microsoft.com/office/drawing/2014/main" id="{132C9982-2C53-67C9-C368-0F28557BCC65}"/>
            </a:ext>
          </a:extLst>
        </xdr:cNvPr>
        <xdr:cNvPicPr>
          <a:picLocks noChangeAspect="1"/>
        </xdr:cNvPicPr>
      </xdr:nvPicPr>
      <xdr:blipFill>
        <a:blip xmlns:r="http://schemas.openxmlformats.org/officeDocument/2006/relationships" r:embed="rId2"/>
        <a:stretch>
          <a:fillRect/>
        </a:stretch>
      </xdr:blipFill>
      <xdr:spPr>
        <a:xfrm>
          <a:off x="8204200" y="29425900"/>
          <a:ext cx="10697084" cy="3822700"/>
        </a:xfrm>
        <a:prstGeom prst="rect">
          <a:avLst/>
        </a:prstGeom>
      </xdr:spPr>
    </xdr:pic>
    <xdr:clientData/>
  </xdr:twoCellAnchor>
  <xdr:twoCellAnchor editAs="oneCell">
    <xdr:from>
      <xdr:col>0</xdr:col>
      <xdr:colOff>165100</xdr:colOff>
      <xdr:row>150</xdr:row>
      <xdr:rowOff>152400</xdr:rowOff>
    </xdr:from>
    <xdr:to>
      <xdr:col>5</xdr:col>
      <xdr:colOff>393700</xdr:colOff>
      <xdr:row>170</xdr:row>
      <xdr:rowOff>154592</xdr:rowOff>
    </xdr:to>
    <xdr:pic>
      <xdr:nvPicPr>
        <xdr:cNvPr id="7" name="Imagen 6">
          <a:extLst>
            <a:ext uri="{FF2B5EF4-FFF2-40B4-BE49-F238E27FC236}">
              <a16:creationId xmlns:a16="http://schemas.microsoft.com/office/drawing/2014/main" id="{9333F757-9F76-B94F-65FF-412E73C05FE5}"/>
            </a:ext>
          </a:extLst>
        </xdr:cNvPr>
        <xdr:cNvPicPr>
          <a:picLocks noChangeAspect="1"/>
        </xdr:cNvPicPr>
      </xdr:nvPicPr>
      <xdr:blipFill>
        <a:blip xmlns:r="http://schemas.openxmlformats.org/officeDocument/2006/relationships" r:embed="rId3"/>
        <a:stretch>
          <a:fillRect/>
        </a:stretch>
      </xdr:blipFill>
      <xdr:spPr>
        <a:xfrm>
          <a:off x="165100" y="29375100"/>
          <a:ext cx="7772400" cy="400269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instagram.com/" TargetMode="External"/><Relationship Id="rId13" Type="http://schemas.openxmlformats.org/officeDocument/2006/relationships/vmlDrawing" Target="../drawings/vmlDrawing1.vml"/><Relationship Id="rId3" Type="http://schemas.openxmlformats.org/officeDocument/2006/relationships/hyperlink" Target="https://www.instagram.com/" TargetMode="External"/><Relationship Id="rId7" Type="http://schemas.openxmlformats.org/officeDocument/2006/relationships/hyperlink" Target="https://www.instagram.com/" TargetMode="External"/><Relationship Id="rId12" Type="http://schemas.openxmlformats.org/officeDocument/2006/relationships/drawing" Target="../drawings/drawing1.xml"/><Relationship Id="rId2" Type="http://schemas.openxmlformats.org/officeDocument/2006/relationships/hyperlink" Target="https://www.instagram.com/" TargetMode="External"/><Relationship Id="rId1" Type="http://schemas.openxmlformats.org/officeDocument/2006/relationships/hyperlink" Target="https://www.instagram.com/" TargetMode="External"/><Relationship Id="rId6" Type="http://schemas.openxmlformats.org/officeDocument/2006/relationships/hyperlink" Target="https://www.instagram.com/" TargetMode="External"/><Relationship Id="rId11" Type="http://schemas.openxmlformats.org/officeDocument/2006/relationships/hyperlink" Target="https://brandme.la/solicitar-propuesta/" TargetMode="External"/><Relationship Id="rId5" Type="http://schemas.openxmlformats.org/officeDocument/2006/relationships/hyperlink" Target="https://www.instagram.com/" TargetMode="External"/><Relationship Id="rId10" Type="http://schemas.openxmlformats.org/officeDocument/2006/relationships/hyperlink" Target="https://www.instagram.com/" TargetMode="External"/><Relationship Id="rId4" Type="http://schemas.openxmlformats.org/officeDocument/2006/relationships/hyperlink" Target="https://www.instagram.com/" TargetMode="External"/><Relationship Id="rId9" Type="http://schemas.openxmlformats.org/officeDocument/2006/relationships/hyperlink" Target="https://www.instagram.com/" TargetMode="Externa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instagram.com/" TargetMode="External"/><Relationship Id="rId2" Type="http://schemas.openxmlformats.org/officeDocument/2006/relationships/hyperlink" Target="https://www.instagram.com/" TargetMode="External"/><Relationship Id="rId1" Type="http://schemas.openxmlformats.org/officeDocument/2006/relationships/hyperlink" Target="https://www.instagram.com/" TargetMode="External"/><Relationship Id="rId5" Type="http://schemas.openxmlformats.org/officeDocument/2006/relationships/hyperlink" Target="https://www.instagram.com/" TargetMode="External"/><Relationship Id="rId4" Type="http://schemas.openxmlformats.org/officeDocument/2006/relationships/hyperlink" Target="https://www.instagram.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986"/>
  <sheetViews>
    <sheetView showGridLines="0" tabSelected="1" workbookViewId="0">
      <selection activeCell="H17" sqref="H17"/>
    </sheetView>
  </sheetViews>
  <sheetFormatPr baseColWidth="10" defaultColWidth="12.6640625" defaultRowHeight="15" customHeight="1" outlineLevelRow="1" x14ac:dyDescent="0.15"/>
  <cols>
    <col min="1" max="1" width="4.5" customWidth="1"/>
    <col min="2" max="2" width="27.6640625" customWidth="1"/>
    <col min="3" max="3" width="38.83203125" customWidth="1"/>
    <col min="4" max="4" width="14.33203125" customWidth="1"/>
    <col min="5" max="5" width="13.6640625" customWidth="1"/>
    <col min="6" max="6" width="26.5" customWidth="1"/>
    <col min="7" max="7" width="21.33203125" customWidth="1"/>
    <col min="8" max="9" width="18.83203125" customWidth="1"/>
    <col min="10" max="10" width="16" customWidth="1"/>
    <col min="11" max="11" width="13.6640625" customWidth="1"/>
    <col min="12" max="12" width="13" customWidth="1"/>
    <col min="13" max="13" width="31.5" customWidth="1"/>
    <col min="14" max="14" width="21.1640625" customWidth="1"/>
    <col min="15" max="15" width="10.83203125" customWidth="1"/>
    <col min="16" max="16" width="9.83203125" customWidth="1"/>
    <col min="17" max="17" width="10.6640625" customWidth="1"/>
  </cols>
  <sheetData>
    <row r="1" spans="1:17" ht="15.75" customHeight="1" x14ac:dyDescent="0.2">
      <c r="A1" s="1" t="s">
        <v>0</v>
      </c>
      <c r="B1" s="2"/>
      <c r="C1" s="3"/>
      <c r="D1" s="3"/>
      <c r="E1" s="4"/>
      <c r="F1" s="5"/>
      <c r="G1" s="5"/>
      <c r="H1" s="5"/>
      <c r="I1" s="5"/>
      <c r="J1" s="5"/>
      <c r="K1" s="5"/>
      <c r="L1" s="6"/>
      <c r="M1" s="6"/>
      <c r="N1" s="6"/>
      <c r="O1" s="3"/>
      <c r="P1" s="3"/>
      <c r="Q1" s="3"/>
    </row>
    <row r="2" spans="1:17" ht="15.75" customHeight="1" x14ac:dyDescent="0.2">
      <c r="A2" s="1" t="s">
        <v>1</v>
      </c>
      <c r="B2" s="2"/>
      <c r="C2" s="3"/>
      <c r="D2" s="3"/>
      <c r="E2" s="4"/>
      <c r="F2" s="5"/>
      <c r="G2" s="5"/>
      <c r="H2" s="5"/>
      <c r="I2" s="5"/>
      <c r="J2" s="5"/>
      <c r="K2" s="5"/>
      <c r="L2" s="6"/>
      <c r="M2" s="6"/>
      <c r="N2" s="6"/>
      <c r="O2" s="3"/>
      <c r="P2" s="3"/>
      <c r="Q2" s="3"/>
    </row>
    <row r="3" spans="1:17" ht="15.75" customHeight="1" x14ac:dyDescent="0.2">
      <c r="A3" s="1" t="s">
        <v>2</v>
      </c>
      <c r="B3" s="2"/>
      <c r="C3" s="3"/>
      <c r="D3" s="3"/>
      <c r="E3" s="4"/>
      <c r="F3" s="5"/>
      <c r="G3" s="5"/>
      <c r="H3" s="5"/>
      <c r="I3" s="5"/>
      <c r="J3" s="5"/>
      <c r="K3" s="5"/>
      <c r="L3" s="6"/>
      <c r="M3" s="6"/>
      <c r="N3" s="6"/>
      <c r="O3" s="3"/>
      <c r="P3" s="3"/>
      <c r="Q3" s="3"/>
    </row>
    <row r="4" spans="1:17" ht="15.75" customHeight="1" x14ac:dyDescent="0.15">
      <c r="A4" s="2"/>
      <c r="B4" s="2"/>
      <c r="C4" s="3"/>
      <c r="D4" s="3"/>
      <c r="E4" s="4"/>
      <c r="F4" s="5"/>
      <c r="G4" s="5"/>
      <c r="H4" s="5"/>
      <c r="I4" s="5"/>
      <c r="J4" s="5"/>
      <c r="K4" s="5"/>
      <c r="L4" s="6"/>
      <c r="M4" s="6"/>
      <c r="N4" s="6"/>
      <c r="O4" s="3"/>
      <c r="P4" s="3"/>
      <c r="Q4" s="3"/>
    </row>
    <row r="5" spans="1:17" ht="15.75" customHeight="1" x14ac:dyDescent="0.15">
      <c r="A5" s="2"/>
      <c r="B5" s="2"/>
      <c r="C5" s="3"/>
      <c r="D5" s="3"/>
      <c r="E5" s="4"/>
      <c r="F5" s="5"/>
      <c r="G5" s="5"/>
      <c r="H5" s="5"/>
      <c r="I5" s="5"/>
      <c r="J5" s="5"/>
      <c r="K5" s="5"/>
      <c r="L5" s="6"/>
      <c r="M5" s="6"/>
      <c r="N5" s="6"/>
      <c r="O5" s="3"/>
      <c r="P5" s="3"/>
      <c r="Q5" s="3"/>
    </row>
    <row r="6" spans="1:17" ht="15.75" customHeight="1" x14ac:dyDescent="0.15">
      <c r="A6" s="2"/>
      <c r="B6" s="2"/>
      <c r="C6" s="3"/>
      <c r="D6" s="3"/>
      <c r="E6" s="4"/>
      <c r="F6" s="5"/>
      <c r="G6" s="5"/>
      <c r="H6" s="5"/>
      <c r="I6" s="5"/>
      <c r="J6" s="5"/>
      <c r="K6" s="5"/>
      <c r="L6" s="6"/>
      <c r="M6" s="6"/>
      <c r="N6" s="6"/>
      <c r="O6" s="3"/>
      <c r="P6" s="3"/>
      <c r="Q6" s="3"/>
    </row>
    <row r="7" spans="1:17" ht="15.75" customHeight="1" x14ac:dyDescent="0.15">
      <c r="A7" s="2"/>
      <c r="B7" s="2"/>
      <c r="C7" s="3"/>
      <c r="D7" s="3"/>
      <c r="E7" s="4"/>
      <c r="F7" s="5"/>
      <c r="G7" s="5"/>
      <c r="H7" s="5"/>
      <c r="I7" s="5"/>
      <c r="J7" s="5"/>
      <c r="K7" s="5"/>
      <c r="L7" s="6"/>
      <c r="M7" s="6"/>
      <c r="N7" s="6"/>
      <c r="O7" s="3"/>
      <c r="P7" s="3"/>
      <c r="Q7" s="3"/>
    </row>
    <row r="8" spans="1:17" ht="15.75" customHeight="1" x14ac:dyDescent="0.15">
      <c r="A8" s="2"/>
      <c r="B8" s="2"/>
      <c r="C8" s="3"/>
      <c r="D8" s="3"/>
      <c r="E8" s="4"/>
      <c r="F8" s="5"/>
      <c r="G8" s="5"/>
      <c r="H8" s="5"/>
      <c r="I8" s="5"/>
      <c r="J8" s="5"/>
      <c r="K8" s="5"/>
      <c r="L8" s="6"/>
      <c r="M8" s="6"/>
      <c r="N8" s="6"/>
      <c r="O8" s="3"/>
      <c r="P8" s="3"/>
      <c r="Q8" s="3"/>
    </row>
    <row r="9" spans="1:17" ht="15.75" customHeight="1" x14ac:dyDescent="0.15">
      <c r="A9" s="2"/>
      <c r="B9" s="2"/>
      <c r="C9" s="3"/>
      <c r="D9" s="3"/>
      <c r="E9" s="4"/>
      <c r="F9" s="5"/>
      <c r="G9" s="5"/>
      <c r="H9" s="5"/>
      <c r="I9" s="5"/>
      <c r="J9" s="5"/>
      <c r="K9" s="5"/>
      <c r="L9" s="6"/>
      <c r="M9" s="6"/>
      <c r="N9" s="6"/>
      <c r="O9" s="3"/>
      <c r="P9" s="3"/>
      <c r="Q9" s="3"/>
    </row>
    <row r="10" spans="1:17" ht="15.75" customHeight="1" x14ac:dyDescent="0.15">
      <c r="B10" s="7"/>
      <c r="C10" s="3"/>
      <c r="D10" s="3"/>
      <c r="E10" s="4"/>
      <c r="F10" s="5"/>
      <c r="G10" s="5"/>
      <c r="H10" s="5"/>
      <c r="I10" s="5"/>
      <c r="J10" s="5"/>
      <c r="K10" s="5"/>
      <c r="L10" s="6"/>
      <c r="M10" s="6"/>
      <c r="N10" s="6"/>
      <c r="O10" s="3"/>
      <c r="P10" s="3"/>
      <c r="Q10" s="3"/>
    </row>
    <row r="11" spans="1:17" ht="15.75" customHeight="1" x14ac:dyDescent="0.15">
      <c r="B11" s="7"/>
      <c r="C11" s="3"/>
      <c r="D11" s="3"/>
      <c r="E11" s="4"/>
      <c r="F11" s="5"/>
      <c r="G11" s="5"/>
      <c r="H11" s="5"/>
      <c r="I11" s="5"/>
      <c r="J11" s="5"/>
      <c r="K11" s="5"/>
      <c r="L11" s="6"/>
      <c r="M11" s="6"/>
      <c r="N11" s="6"/>
      <c r="O11" s="3"/>
      <c r="P11" s="3"/>
      <c r="Q11" s="3"/>
    </row>
    <row r="12" spans="1:17" ht="15.75" customHeight="1" x14ac:dyDescent="0.15">
      <c r="B12" s="7"/>
      <c r="C12" s="3"/>
      <c r="D12" s="3"/>
      <c r="E12" s="4"/>
      <c r="F12" s="5"/>
      <c r="G12" s="5"/>
      <c r="H12" s="5"/>
      <c r="I12" s="5"/>
      <c r="J12" s="5"/>
      <c r="K12" s="5"/>
      <c r="L12" s="6"/>
      <c r="M12" s="6"/>
      <c r="N12" s="6"/>
      <c r="O12" s="3"/>
      <c r="P12" s="3"/>
      <c r="Q12" s="3"/>
    </row>
    <row r="13" spans="1:17" ht="15.75" customHeight="1" x14ac:dyDescent="0.15">
      <c r="A13" s="2"/>
      <c r="B13" s="2"/>
      <c r="C13" s="3"/>
      <c r="D13" s="3"/>
      <c r="E13" s="4"/>
      <c r="F13" s="5"/>
      <c r="G13" s="5"/>
      <c r="H13" s="5"/>
      <c r="I13" s="5"/>
      <c r="J13" s="5"/>
      <c r="K13" s="5"/>
      <c r="L13" s="6"/>
      <c r="M13" s="6"/>
      <c r="N13" s="6"/>
      <c r="O13" s="3"/>
      <c r="P13" s="3"/>
      <c r="Q13" s="3"/>
    </row>
    <row r="14" spans="1:17" ht="15.75" customHeight="1" x14ac:dyDescent="0.15">
      <c r="A14" s="2"/>
      <c r="B14" s="2"/>
      <c r="C14" s="3"/>
      <c r="D14" s="3"/>
      <c r="E14" s="4"/>
      <c r="F14" s="5"/>
      <c r="G14" s="5"/>
      <c r="H14" s="5"/>
      <c r="I14" s="5"/>
      <c r="J14" s="5"/>
      <c r="K14" s="5"/>
      <c r="L14" s="6"/>
      <c r="M14" s="6"/>
      <c r="N14" s="6"/>
      <c r="O14" s="3"/>
      <c r="P14" s="3"/>
      <c r="Q14" s="3"/>
    </row>
    <row r="15" spans="1:17" ht="15.75" customHeight="1" x14ac:dyDescent="0.15">
      <c r="A15" s="2"/>
      <c r="B15" s="2"/>
      <c r="C15" s="3"/>
      <c r="D15" s="3"/>
      <c r="E15" s="4"/>
      <c r="F15" s="5"/>
      <c r="G15" s="5"/>
      <c r="H15" s="5"/>
      <c r="I15" s="5"/>
      <c r="J15" s="5"/>
      <c r="K15" s="5"/>
      <c r="L15" s="6"/>
      <c r="M15" s="6"/>
      <c r="N15" s="6"/>
      <c r="O15" s="3"/>
      <c r="P15" s="3"/>
      <c r="Q15" s="3"/>
    </row>
    <row r="16" spans="1:17" ht="15.75" customHeight="1" x14ac:dyDescent="0.15">
      <c r="A16" s="2"/>
      <c r="B16" s="2"/>
      <c r="C16" s="3"/>
      <c r="D16" s="3"/>
      <c r="E16" s="4"/>
      <c r="F16" s="5"/>
      <c r="G16" s="5"/>
      <c r="H16" s="5"/>
      <c r="I16" s="5"/>
      <c r="J16" s="5"/>
      <c r="K16" s="5"/>
      <c r="L16" s="6"/>
      <c r="M16" s="6"/>
      <c r="N16" s="6"/>
      <c r="O16" s="3"/>
      <c r="P16" s="3"/>
      <c r="Q16" s="3"/>
    </row>
    <row r="17" spans="1:17" ht="15.75" customHeight="1" x14ac:dyDescent="0.15">
      <c r="A17" s="2"/>
      <c r="B17" s="2"/>
      <c r="C17" s="3"/>
      <c r="D17" s="3"/>
      <c r="E17" s="4"/>
      <c r="F17" s="5"/>
      <c r="G17" s="5"/>
      <c r="H17" s="5"/>
      <c r="I17" s="5"/>
      <c r="J17" s="5"/>
      <c r="K17" s="5"/>
      <c r="L17" s="6"/>
      <c r="M17" s="6"/>
      <c r="N17" s="6"/>
      <c r="O17" s="3"/>
      <c r="P17" s="3"/>
      <c r="Q17" s="3"/>
    </row>
    <row r="18" spans="1:17" ht="15.75" customHeight="1" x14ac:dyDescent="0.15">
      <c r="A18" s="2"/>
      <c r="B18" s="2"/>
      <c r="C18" s="3"/>
      <c r="D18" s="3"/>
      <c r="E18" s="4"/>
      <c r="F18" s="5"/>
      <c r="G18" s="5"/>
      <c r="H18" s="5"/>
      <c r="I18" s="5"/>
      <c r="J18" s="5"/>
      <c r="K18" s="5"/>
      <c r="L18" s="6"/>
      <c r="M18" s="6"/>
      <c r="N18" s="6"/>
      <c r="O18" s="3"/>
      <c r="P18" s="3"/>
      <c r="Q18" s="3"/>
    </row>
    <row r="19" spans="1:17" ht="15.75" customHeight="1" x14ac:dyDescent="0.15">
      <c r="A19" s="2"/>
      <c r="B19" s="2"/>
      <c r="C19" s="3"/>
      <c r="D19" s="3"/>
      <c r="E19" s="4"/>
      <c r="F19" s="5"/>
      <c r="G19" s="5"/>
      <c r="H19" s="5"/>
      <c r="I19" s="5"/>
      <c r="J19" s="5"/>
      <c r="K19" s="5"/>
      <c r="L19" s="6"/>
      <c r="M19" s="6"/>
      <c r="N19" s="6"/>
      <c r="O19" s="3"/>
      <c r="P19" s="3"/>
      <c r="Q19" s="3"/>
    </row>
    <row r="20" spans="1:17" ht="15.75" customHeight="1" x14ac:dyDescent="0.15">
      <c r="A20" s="2"/>
      <c r="B20" s="2"/>
      <c r="C20" s="3"/>
      <c r="D20" s="3"/>
      <c r="E20" s="4"/>
      <c r="F20" s="5"/>
      <c r="G20" s="5"/>
      <c r="H20" s="5"/>
      <c r="I20" s="5"/>
      <c r="J20" s="5"/>
      <c r="K20" s="5"/>
      <c r="L20" s="6"/>
      <c r="M20" s="6"/>
      <c r="N20" s="6"/>
      <c r="O20" s="3"/>
      <c r="P20" s="3"/>
      <c r="Q20" s="3"/>
    </row>
    <row r="21" spans="1:17" ht="15.75" customHeight="1" x14ac:dyDescent="0.15">
      <c r="A21" s="2"/>
      <c r="B21" s="2"/>
      <c r="C21" s="3"/>
      <c r="D21" s="3"/>
      <c r="E21" s="4"/>
      <c r="F21" s="5"/>
      <c r="G21" s="5"/>
      <c r="H21" s="5"/>
      <c r="I21" s="5"/>
      <c r="J21" s="5"/>
      <c r="K21" s="5"/>
      <c r="L21" s="6"/>
      <c r="M21" s="6"/>
      <c r="N21" s="6"/>
      <c r="O21" s="3"/>
      <c r="P21" s="3"/>
      <c r="Q21" s="3"/>
    </row>
    <row r="22" spans="1:17" ht="15.75" customHeight="1" x14ac:dyDescent="0.15">
      <c r="A22" s="2"/>
      <c r="B22" s="2"/>
      <c r="C22" s="3"/>
      <c r="D22" s="3"/>
      <c r="E22" s="4"/>
      <c r="F22" s="5"/>
      <c r="G22" s="5"/>
      <c r="H22" s="5"/>
      <c r="I22" s="5"/>
      <c r="J22" s="5"/>
      <c r="K22" s="5"/>
      <c r="L22" s="6"/>
      <c r="M22" s="6"/>
      <c r="N22" s="6"/>
      <c r="O22" s="3"/>
      <c r="P22" s="3"/>
      <c r="Q22" s="3"/>
    </row>
    <row r="23" spans="1:17" ht="15.75" customHeight="1" x14ac:dyDescent="0.15">
      <c r="A23" s="2"/>
      <c r="B23" s="2"/>
      <c r="C23" s="3"/>
      <c r="D23" s="3"/>
      <c r="E23" s="4"/>
      <c r="F23" s="5"/>
      <c r="G23" s="5"/>
      <c r="H23" s="5"/>
      <c r="I23" s="5"/>
      <c r="J23" s="5"/>
      <c r="K23" s="5"/>
      <c r="L23" s="6"/>
      <c r="M23" s="6"/>
      <c r="N23" s="6"/>
      <c r="O23" s="3"/>
      <c r="P23" s="3"/>
      <c r="Q23" s="3"/>
    </row>
    <row r="24" spans="1:17" ht="15.75" customHeight="1" x14ac:dyDescent="0.15">
      <c r="A24" s="2"/>
      <c r="B24" s="2"/>
      <c r="C24" s="3"/>
      <c r="D24" s="3"/>
      <c r="E24" s="4"/>
      <c r="F24" s="5"/>
      <c r="G24" s="5"/>
      <c r="H24" s="5"/>
      <c r="I24" s="5"/>
      <c r="J24" s="5"/>
      <c r="K24" s="5"/>
      <c r="L24" s="6"/>
      <c r="M24" s="6"/>
      <c r="N24" s="6"/>
      <c r="O24" s="3"/>
      <c r="P24" s="3"/>
      <c r="Q24" s="3"/>
    </row>
    <row r="25" spans="1:17" ht="15.75" customHeight="1" x14ac:dyDescent="0.15">
      <c r="A25" s="2"/>
      <c r="B25" s="2"/>
      <c r="C25" s="3"/>
      <c r="D25" s="3"/>
      <c r="E25" s="4"/>
      <c r="F25" s="5"/>
      <c r="G25" s="5"/>
      <c r="H25" s="5"/>
      <c r="I25" s="5"/>
      <c r="J25" s="5"/>
      <c r="K25" s="5"/>
      <c r="L25" s="6"/>
      <c r="M25" s="6"/>
      <c r="N25" s="6"/>
      <c r="O25" s="3"/>
      <c r="P25" s="3"/>
      <c r="Q25" s="3"/>
    </row>
    <row r="26" spans="1:17" ht="15.75" customHeight="1" x14ac:dyDescent="0.15">
      <c r="A26" s="2"/>
      <c r="B26" s="2"/>
      <c r="C26" s="3"/>
      <c r="D26" s="3"/>
      <c r="E26" s="4"/>
      <c r="F26" s="5"/>
      <c r="G26" s="5"/>
      <c r="H26" s="5"/>
      <c r="I26" s="5"/>
      <c r="J26" s="5"/>
      <c r="K26" s="5"/>
      <c r="L26" s="6"/>
      <c r="M26" s="6"/>
      <c r="N26" s="6"/>
      <c r="O26" s="3"/>
      <c r="P26" s="3"/>
      <c r="Q26" s="3"/>
    </row>
    <row r="27" spans="1:17" ht="15.75" customHeight="1" x14ac:dyDescent="0.15">
      <c r="A27" s="2"/>
      <c r="B27" s="2"/>
      <c r="C27" s="3"/>
      <c r="D27" s="3"/>
      <c r="E27" s="4"/>
      <c r="F27" s="5"/>
      <c r="G27" s="5"/>
      <c r="H27" s="5"/>
      <c r="I27" s="5"/>
      <c r="J27" s="5"/>
      <c r="K27" s="5"/>
      <c r="L27" s="6"/>
      <c r="M27" s="6"/>
      <c r="N27" s="6"/>
      <c r="O27" s="3"/>
      <c r="P27" s="3"/>
      <c r="Q27" s="3"/>
    </row>
    <row r="28" spans="1:17" ht="15.75" customHeight="1" x14ac:dyDescent="0.15">
      <c r="A28" s="2"/>
      <c r="B28" s="2"/>
      <c r="C28" s="3"/>
      <c r="D28" s="3"/>
      <c r="E28" s="4"/>
      <c r="F28" s="5"/>
      <c r="G28" s="5"/>
      <c r="H28" s="5"/>
      <c r="I28" s="5"/>
      <c r="J28" s="5"/>
      <c r="K28" s="5"/>
      <c r="L28" s="6"/>
      <c r="M28" s="6"/>
      <c r="N28" s="6"/>
      <c r="O28" s="3"/>
      <c r="P28" s="3"/>
      <c r="Q28" s="3"/>
    </row>
    <row r="29" spans="1:17" ht="15.75" customHeight="1" x14ac:dyDescent="0.15">
      <c r="A29" s="2"/>
      <c r="B29" s="2"/>
      <c r="C29" s="3"/>
      <c r="D29" s="3"/>
      <c r="E29" s="4"/>
      <c r="F29" s="5"/>
      <c r="G29" s="5"/>
      <c r="H29" s="5"/>
      <c r="I29" s="5"/>
      <c r="J29" s="5"/>
      <c r="K29" s="5"/>
      <c r="L29" s="6"/>
      <c r="M29" s="6"/>
      <c r="N29" s="6"/>
      <c r="O29" s="3"/>
      <c r="P29" s="3"/>
      <c r="Q29" s="3"/>
    </row>
    <row r="30" spans="1:17" ht="15.75" customHeight="1" x14ac:dyDescent="0.15">
      <c r="A30" s="2"/>
      <c r="B30" s="2"/>
      <c r="C30" s="3"/>
      <c r="D30" s="3"/>
      <c r="E30" s="4"/>
      <c r="F30" s="5"/>
      <c r="G30" s="5"/>
      <c r="H30" s="5"/>
      <c r="I30" s="5"/>
      <c r="J30" s="5"/>
      <c r="K30" s="5"/>
      <c r="L30" s="6"/>
      <c r="M30" s="6"/>
      <c r="N30" s="6"/>
      <c r="O30" s="3"/>
      <c r="P30" s="3"/>
      <c r="Q30" s="3"/>
    </row>
    <row r="31" spans="1:17" ht="15.75" customHeight="1" x14ac:dyDescent="0.15">
      <c r="A31" s="2"/>
      <c r="B31" s="2"/>
      <c r="C31" s="3"/>
      <c r="D31" s="3"/>
      <c r="E31" s="4"/>
      <c r="F31" s="5"/>
      <c r="G31" s="5"/>
      <c r="H31" s="5"/>
      <c r="I31" s="5"/>
      <c r="J31" s="5"/>
      <c r="K31" s="5"/>
      <c r="L31" s="6"/>
      <c r="M31" s="6"/>
      <c r="N31" s="6"/>
      <c r="O31" s="3"/>
      <c r="P31" s="3"/>
      <c r="Q31" s="3"/>
    </row>
    <row r="32" spans="1:17" ht="15.75" customHeight="1" x14ac:dyDescent="0.15">
      <c r="A32" s="2"/>
      <c r="B32" s="2"/>
      <c r="C32" s="3"/>
      <c r="D32" s="3"/>
      <c r="E32" s="4"/>
      <c r="F32" s="5"/>
      <c r="G32" s="5"/>
      <c r="H32" s="5"/>
      <c r="I32" s="5"/>
      <c r="J32" s="5"/>
      <c r="K32" s="5"/>
      <c r="L32" s="6"/>
      <c r="M32" s="6"/>
      <c r="N32" s="6"/>
      <c r="O32" s="3"/>
      <c r="P32" s="3"/>
      <c r="Q32" s="3"/>
    </row>
    <row r="33" spans="1:17" ht="15.75" customHeight="1" x14ac:dyDescent="0.15">
      <c r="A33" s="2"/>
      <c r="B33" s="2"/>
      <c r="C33" s="3"/>
      <c r="D33" s="3"/>
      <c r="E33" s="4"/>
      <c r="F33" s="5"/>
      <c r="G33" s="5"/>
      <c r="H33" s="5"/>
      <c r="I33" s="5"/>
      <c r="J33" s="5"/>
      <c r="K33" s="5"/>
      <c r="L33" s="6"/>
      <c r="M33" s="6"/>
      <c r="N33" s="6"/>
      <c r="O33" s="3"/>
      <c r="P33" s="3"/>
      <c r="Q33" s="3"/>
    </row>
    <row r="34" spans="1:17" ht="15.75" customHeight="1" x14ac:dyDescent="0.15">
      <c r="A34" s="2"/>
      <c r="B34" s="2"/>
      <c r="C34" s="3"/>
      <c r="D34" s="3"/>
      <c r="E34" s="4"/>
      <c r="F34" s="5"/>
      <c r="G34" s="5"/>
      <c r="H34" s="5"/>
      <c r="I34" s="5"/>
      <c r="J34" s="5"/>
      <c r="K34" s="5"/>
      <c r="L34" s="6"/>
      <c r="M34" s="6"/>
      <c r="N34" s="6"/>
      <c r="O34" s="3"/>
      <c r="P34" s="3"/>
      <c r="Q34" s="3"/>
    </row>
    <row r="35" spans="1:17" ht="15.75" customHeight="1" x14ac:dyDescent="0.15">
      <c r="A35" s="2"/>
      <c r="B35" s="2"/>
      <c r="C35" s="3"/>
      <c r="D35" s="3"/>
      <c r="E35" s="4"/>
      <c r="F35" s="5"/>
      <c r="G35" s="5"/>
      <c r="H35" s="5"/>
      <c r="I35" s="5"/>
      <c r="J35" s="5"/>
      <c r="K35" s="5"/>
      <c r="L35" s="6"/>
      <c r="M35" s="6"/>
      <c r="N35" s="6"/>
      <c r="O35" s="3"/>
      <c r="P35" s="3"/>
      <c r="Q35" s="3"/>
    </row>
    <row r="36" spans="1:17" ht="15.75" customHeight="1" x14ac:dyDescent="0.15">
      <c r="A36" s="2"/>
      <c r="B36" s="2"/>
      <c r="C36" s="3"/>
      <c r="D36" s="3"/>
      <c r="E36" s="4"/>
      <c r="F36" s="5"/>
      <c r="G36" s="5"/>
      <c r="H36" s="5"/>
      <c r="I36" s="5"/>
      <c r="J36" s="5"/>
      <c r="K36" s="5"/>
      <c r="L36" s="6"/>
      <c r="M36" s="6"/>
      <c r="N36" s="6"/>
      <c r="O36" s="3"/>
      <c r="P36" s="3"/>
      <c r="Q36" s="3"/>
    </row>
    <row r="37" spans="1:17" ht="15.75" customHeight="1" x14ac:dyDescent="0.15">
      <c r="A37" s="2"/>
      <c r="B37" s="2"/>
      <c r="C37" s="3"/>
      <c r="D37" s="3"/>
      <c r="E37" s="4"/>
      <c r="F37" s="5"/>
      <c r="G37" s="5"/>
      <c r="H37" s="5"/>
      <c r="I37" s="5"/>
      <c r="J37" s="5"/>
      <c r="K37" s="5"/>
      <c r="L37" s="6"/>
      <c r="M37" s="6"/>
      <c r="N37" s="6"/>
      <c r="O37" s="3"/>
      <c r="P37" s="3"/>
      <c r="Q37" s="3"/>
    </row>
    <row r="38" spans="1:17" ht="15.75" customHeight="1" x14ac:dyDescent="0.15">
      <c r="A38" s="2"/>
      <c r="B38" s="2"/>
      <c r="C38" s="3"/>
      <c r="D38" s="3"/>
      <c r="E38" s="4"/>
      <c r="F38" s="5"/>
      <c r="G38" s="5"/>
      <c r="H38" s="5"/>
      <c r="I38" s="5"/>
      <c r="J38" s="5"/>
      <c r="K38" s="5"/>
      <c r="L38" s="6"/>
      <c r="M38" s="6"/>
      <c r="N38" s="6"/>
      <c r="O38" s="3"/>
      <c r="P38" s="3"/>
      <c r="Q38" s="3"/>
    </row>
    <row r="39" spans="1:17" ht="15.75" customHeight="1" x14ac:dyDescent="0.15">
      <c r="A39" s="2"/>
      <c r="B39" s="2"/>
      <c r="C39" s="3"/>
      <c r="D39" s="3"/>
      <c r="E39" s="4"/>
      <c r="F39" s="5"/>
      <c r="G39" s="5"/>
      <c r="H39" s="5"/>
      <c r="I39" s="5"/>
      <c r="J39" s="5"/>
      <c r="K39" s="5"/>
      <c r="L39" s="6"/>
      <c r="M39" s="6"/>
      <c r="N39" s="6"/>
      <c r="O39" s="3"/>
      <c r="P39" s="3"/>
      <c r="Q39" s="3"/>
    </row>
    <row r="40" spans="1:17" ht="15.75" customHeight="1" x14ac:dyDescent="0.15">
      <c r="A40" s="2"/>
      <c r="B40" s="2"/>
      <c r="C40" s="3"/>
      <c r="D40" s="3"/>
      <c r="E40" s="4"/>
      <c r="F40" s="5"/>
      <c r="G40" s="5"/>
      <c r="H40" s="5"/>
      <c r="I40" s="5"/>
      <c r="J40" s="5"/>
      <c r="K40" s="5"/>
      <c r="L40" s="6"/>
      <c r="M40" s="6"/>
      <c r="N40" s="6"/>
      <c r="O40" s="3"/>
      <c r="P40" s="3"/>
      <c r="Q40" s="3"/>
    </row>
    <row r="41" spans="1:17" ht="15.75" customHeight="1" x14ac:dyDescent="0.15">
      <c r="A41" s="2"/>
      <c r="B41" s="2"/>
      <c r="C41" s="3"/>
      <c r="D41" s="3"/>
      <c r="E41" s="4"/>
      <c r="F41" s="5"/>
      <c r="G41" s="5"/>
      <c r="H41" s="5"/>
      <c r="I41" s="5"/>
      <c r="J41" s="5"/>
      <c r="K41" s="5"/>
      <c r="L41" s="6"/>
      <c r="M41" s="6"/>
      <c r="N41" s="6"/>
      <c r="O41" s="3"/>
      <c r="P41" s="3"/>
      <c r="Q41" s="3"/>
    </row>
    <row r="42" spans="1:17" ht="24" customHeight="1" x14ac:dyDescent="0.15">
      <c r="A42" s="8" t="s">
        <v>3</v>
      </c>
      <c r="B42" s="2"/>
      <c r="C42" s="3"/>
      <c r="D42" s="3"/>
      <c r="E42" s="4"/>
      <c r="F42" s="5"/>
      <c r="G42" s="5"/>
      <c r="H42" s="5"/>
      <c r="I42" s="5"/>
      <c r="J42" s="5"/>
      <c r="K42" s="5"/>
      <c r="L42" s="6"/>
      <c r="M42" s="6"/>
      <c r="N42" s="6"/>
      <c r="O42" s="3"/>
      <c r="P42" s="3"/>
      <c r="Q42" s="3"/>
    </row>
    <row r="43" spans="1:17" ht="15.75" customHeight="1" x14ac:dyDescent="0.15">
      <c r="A43" s="2"/>
      <c r="B43" s="2"/>
      <c r="C43" s="3"/>
      <c r="D43" s="3"/>
      <c r="E43" s="4"/>
      <c r="F43" s="5"/>
      <c r="G43" s="5"/>
      <c r="H43" s="5"/>
      <c r="I43" s="5"/>
      <c r="J43" s="5"/>
      <c r="K43" s="5"/>
      <c r="L43" s="6"/>
      <c r="M43" s="6"/>
      <c r="N43" s="6"/>
      <c r="O43" s="3"/>
      <c r="P43" s="3"/>
      <c r="Q43" s="3"/>
    </row>
    <row r="44" spans="1:17" ht="15.75" customHeight="1" x14ac:dyDescent="0.15">
      <c r="A44" s="2"/>
      <c r="B44" s="2"/>
      <c r="C44" s="3"/>
      <c r="D44" s="3"/>
      <c r="E44" s="4"/>
      <c r="F44" s="5"/>
      <c r="G44" s="5"/>
      <c r="H44" s="5"/>
      <c r="I44" s="5"/>
      <c r="J44" s="5"/>
      <c r="K44" s="5"/>
      <c r="L44" s="6"/>
      <c r="M44" s="6"/>
      <c r="N44" s="6"/>
      <c r="O44" s="3"/>
      <c r="P44" s="3"/>
      <c r="Q44" s="3"/>
    </row>
    <row r="45" spans="1:17" ht="15.75" customHeight="1" x14ac:dyDescent="0.2">
      <c r="A45" s="9" t="s">
        <v>4</v>
      </c>
      <c r="B45" s="10" t="s">
        <v>5</v>
      </c>
      <c r="D45" s="10"/>
      <c r="E45" s="7"/>
      <c r="F45" s="5"/>
      <c r="G45" s="5"/>
      <c r="H45" s="5"/>
      <c r="I45" s="5"/>
      <c r="J45" s="5"/>
      <c r="K45" s="5"/>
      <c r="L45" s="6"/>
      <c r="M45" s="6"/>
      <c r="N45" s="6"/>
      <c r="O45" s="3"/>
      <c r="P45" s="3"/>
      <c r="Q45" s="3"/>
    </row>
    <row r="46" spans="1:17" ht="15.75" customHeight="1" x14ac:dyDescent="0.2">
      <c r="A46" s="10"/>
      <c r="B46" s="10"/>
      <c r="D46" s="10"/>
      <c r="E46" s="7"/>
      <c r="F46" s="5"/>
      <c r="G46" s="5"/>
      <c r="H46" s="5"/>
      <c r="I46" s="5"/>
      <c r="J46" s="5"/>
      <c r="K46" s="5"/>
      <c r="L46" s="6"/>
      <c r="M46" s="6"/>
      <c r="N46" s="6"/>
      <c r="O46" s="3"/>
      <c r="P46" s="3"/>
      <c r="Q46" s="3"/>
    </row>
    <row r="47" spans="1:17" ht="15.75" customHeight="1" x14ac:dyDescent="0.2">
      <c r="A47" s="9" t="s">
        <v>4</v>
      </c>
      <c r="B47" s="10" t="s">
        <v>6</v>
      </c>
      <c r="D47" s="10"/>
      <c r="E47" s="7"/>
      <c r="F47" s="5"/>
      <c r="G47" s="5"/>
      <c r="H47" s="5"/>
      <c r="I47" s="5"/>
      <c r="J47" s="5"/>
      <c r="K47" s="5"/>
      <c r="L47" s="6"/>
      <c r="M47" s="6"/>
      <c r="N47" s="6"/>
      <c r="O47" s="3"/>
      <c r="P47" s="3"/>
      <c r="Q47" s="3"/>
    </row>
    <row r="48" spans="1:17" ht="15.75" customHeight="1" x14ac:dyDescent="0.2">
      <c r="A48" s="10"/>
      <c r="B48" s="10"/>
      <c r="D48" s="10"/>
      <c r="E48" s="7"/>
      <c r="F48" s="5"/>
      <c r="G48" s="5"/>
      <c r="H48" s="5"/>
      <c r="I48" s="5"/>
      <c r="J48" s="5"/>
      <c r="K48" s="5"/>
      <c r="L48" s="6"/>
      <c r="M48" s="6"/>
      <c r="N48" s="6"/>
      <c r="O48" s="3"/>
      <c r="P48" s="3"/>
      <c r="Q48" s="3"/>
    </row>
    <row r="49" spans="1:17" ht="15.75" customHeight="1" x14ac:dyDescent="0.2">
      <c r="A49" s="9" t="s">
        <v>4</v>
      </c>
      <c r="B49" s="10" t="s">
        <v>7</v>
      </c>
      <c r="D49" s="10"/>
      <c r="E49" s="7"/>
      <c r="F49" s="5"/>
      <c r="G49" s="5"/>
      <c r="H49" s="5"/>
      <c r="I49" s="5"/>
      <c r="J49" s="5"/>
      <c r="K49" s="5"/>
      <c r="L49" s="6"/>
      <c r="M49" s="6"/>
      <c r="N49" s="6"/>
      <c r="O49" s="3"/>
      <c r="P49" s="3"/>
      <c r="Q49" s="3"/>
    </row>
    <row r="50" spans="1:17" ht="15.75" customHeight="1" x14ac:dyDescent="0.2">
      <c r="A50" s="10"/>
      <c r="B50" s="10"/>
      <c r="D50" s="10"/>
      <c r="E50" s="7"/>
      <c r="F50" s="5"/>
      <c r="G50" s="5"/>
      <c r="H50" s="5"/>
      <c r="I50" s="5"/>
      <c r="J50" s="5"/>
      <c r="K50" s="5"/>
      <c r="L50" s="6"/>
      <c r="M50" s="6"/>
      <c r="N50" s="6"/>
      <c r="O50" s="3"/>
      <c r="P50" s="3"/>
      <c r="Q50" s="3"/>
    </row>
    <row r="51" spans="1:17" ht="15.75" customHeight="1" x14ac:dyDescent="0.2">
      <c r="A51" s="9" t="s">
        <v>4</v>
      </c>
      <c r="B51" s="10" t="s">
        <v>89</v>
      </c>
      <c r="D51" s="10"/>
      <c r="E51" s="7"/>
      <c r="F51" s="5"/>
      <c r="G51" s="5"/>
      <c r="H51" s="5"/>
      <c r="I51" s="5"/>
      <c r="J51" s="5"/>
      <c r="K51" s="5"/>
      <c r="L51" s="6"/>
      <c r="M51" s="6"/>
      <c r="N51" s="6"/>
      <c r="O51" s="3"/>
      <c r="P51" s="3"/>
      <c r="Q51" s="3"/>
    </row>
    <row r="52" spans="1:17" ht="15.75" customHeight="1" x14ac:dyDescent="0.2">
      <c r="A52" s="10"/>
      <c r="B52" s="10"/>
      <c r="C52" s="10"/>
      <c r="D52" s="10"/>
      <c r="E52" s="7"/>
      <c r="F52" s="5"/>
      <c r="G52" s="5"/>
      <c r="H52" s="5"/>
      <c r="I52" s="5"/>
      <c r="J52" s="5"/>
      <c r="K52" s="5"/>
      <c r="L52" s="6"/>
      <c r="M52" s="6"/>
      <c r="N52" s="6"/>
      <c r="O52" s="3"/>
      <c r="P52" s="3"/>
      <c r="Q52" s="3"/>
    </row>
    <row r="53" spans="1:17" ht="15.75" customHeight="1" x14ac:dyDescent="0.15">
      <c r="A53" s="2"/>
      <c r="B53" s="2"/>
      <c r="C53" s="3"/>
      <c r="D53" s="3"/>
      <c r="E53" s="4"/>
      <c r="F53" s="5"/>
      <c r="G53" s="5"/>
      <c r="H53" s="5"/>
      <c r="I53" s="5"/>
      <c r="J53" s="5"/>
      <c r="K53" s="5"/>
      <c r="L53" s="6"/>
      <c r="M53" s="6"/>
      <c r="N53" s="6"/>
      <c r="O53" s="3"/>
      <c r="P53" s="3"/>
      <c r="Q53" s="3"/>
    </row>
    <row r="54" spans="1:17" ht="35" customHeight="1" x14ac:dyDescent="0.15">
      <c r="A54" s="11" t="s">
        <v>8</v>
      </c>
      <c r="C54" s="3"/>
      <c r="D54" s="3"/>
      <c r="E54" s="4"/>
      <c r="F54" s="5"/>
      <c r="G54" s="5"/>
      <c r="H54" s="5"/>
      <c r="I54" s="5"/>
      <c r="J54" s="5"/>
      <c r="K54" s="5"/>
      <c r="L54" s="6"/>
      <c r="M54" s="6"/>
      <c r="N54" s="6"/>
      <c r="O54" s="3"/>
      <c r="P54" s="3"/>
      <c r="Q54" s="3"/>
    </row>
    <row r="55" spans="1:17" ht="15.75" customHeight="1" x14ac:dyDescent="0.15">
      <c r="A55" s="12"/>
      <c r="B55" s="12"/>
      <c r="C55" s="12"/>
      <c r="D55" s="12"/>
      <c r="E55" s="4"/>
      <c r="F55" s="5"/>
      <c r="G55" s="5"/>
      <c r="H55" s="5"/>
      <c r="I55" s="5"/>
      <c r="J55" s="5"/>
      <c r="K55" s="5"/>
      <c r="L55" s="6"/>
      <c r="M55" s="6"/>
      <c r="N55" s="6"/>
      <c r="O55" s="3"/>
      <c r="P55" s="3"/>
      <c r="Q55" s="3"/>
    </row>
    <row r="56" spans="1:17" ht="15.75" customHeight="1" x14ac:dyDescent="0.25">
      <c r="A56" s="13" t="s">
        <v>9</v>
      </c>
      <c r="B56" s="14"/>
      <c r="C56" s="12"/>
      <c r="D56" s="12"/>
      <c r="E56" s="4"/>
      <c r="F56" s="5"/>
      <c r="G56" s="5"/>
      <c r="H56" s="5"/>
      <c r="I56" s="5"/>
      <c r="J56" s="5"/>
      <c r="K56" s="5"/>
      <c r="L56" s="6"/>
      <c r="M56" s="6"/>
      <c r="N56" s="6"/>
      <c r="O56" s="3"/>
      <c r="P56" s="3"/>
      <c r="Q56" s="3"/>
    </row>
    <row r="57" spans="1:17" ht="15.75" customHeight="1" x14ac:dyDescent="0.15">
      <c r="A57" s="12"/>
      <c r="B57" s="12"/>
      <c r="C57" s="12"/>
      <c r="D57" s="12"/>
      <c r="E57" s="4"/>
      <c r="F57" s="5"/>
      <c r="G57" s="5"/>
      <c r="H57" s="5"/>
      <c r="I57" s="5"/>
      <c r="J57" s="5"/>
      <c r="K57" s="5"/>
      <c r="L57" s="6"/>
      <c r="M57" s="6"/>
      <c r="N57" s="6"/>
      <c r="O57" s="3"/>
      <c r="P57" s="3"/>
      <c r="Q57" s="3"/>
    </row>
    <row r="58" spans="1:17" ht="15.75" customHeight="1" x14ac:dyDescent="0.2">
      <c r="A58" s="15" t="s">
        <v>10</v>
      </c>
      <c r="B58" s="10"/>
      <c r="C58" s="16"/>
      <c r="D58" s="16"/>
      <c r="E58" s="17"/>
      <c r="F58" s="18"/>
      <c r="G58" s="5"/>
      <c r="H58" s="5"/>
      <c r="I58" s="5"/>
      <c r="J58" s="5"/>
      <c r="K58" s="5"/>
      <c r="L58" s="6"/>
      <c r="M58" s="6"/>
      <c r="N58" s="6"/>
      <c r="O58" s="3"/>
      <c r="P58" s="3"/>
      <c r="Q58" s="3"/>
    </row>
    <row r="59" spans="1:17" ht="15.75" customHeight="1" x14ac:dyDescent="0.2">
      <c r="A59" s="19" t="s">
        <v>11</v>
      </c>
      <c r="B59" s="10"/>
      <c r="C59" s="16"/>
      <c r="D59" s="16"/>
      <c r="E59" s="17"/>
      <c r="F59" s="18"/>
      <c r="G59" s="5"/>
      <c r="H59" s="5"/>
      <c r="I59" s="5"/>
      <c r="J59" s="5"/>
      <c r="K59" s="5"/>
      <c r="L59" s="6"/>
      <c r="M59" s="6"/>
      <c r="N59" s="6"/>
      <c r="O59" s="3"/>
      <c r="P59" s="3"/>
      <c r="Q59" s="3"/>
    </row>
    <row r="60" spans="1:17" ht="15.75" customHeight="1" x14ac:dyDescent="0.2">
      <c r="A60" s="19" t="s">
        <v>12</v>
      </c>
      <c r="B60" s="10"/>
      <c r="C60" s="16"/>
      <c r="D60" s="16"/>
      <c r="E60" s="17"/>
      <c r="F60" s="18"/>
      <c r="G60" s="5"/>
      <c r="H60" s="5"/>
      <c r="I60" s="5"/>
      <c r="J60" s="5"/>
      <c r="K60" s="5"/>
      <c r="L60" s="6"/>
      <c r="M60" s="6"/>
      <c r="N60" s="6"/>
      <c r="O60" s="3"/>
      <c r="P60" s="3"/>
      <c r="Q60" s="3"/>
    </row>
    <row r="61" spans="1:17" ht="15.75" customHeight="1" x14ac:dyDescent="0.15">
      <c r="A61" s="20"/>
      <c r="B61" s="20"/>
      <c r="C61" s="12"/>
      <c r="D61" s="12"/>
      <c r="E61" s="4"/>
      <c r="F61" s="5"/>
      <c r="G61" s="5"/>
      <c r="H61" s="5"/>
      <c r="I61" s="5"/>
      <c r="J61" s="5"/>
      <c r="K61" s="5"/>
      <c r="L61" s="6"/>
      <c r="M61" s="6"/>
      <c r="N61" s="6"/>
      <c r="O61" s="3"/>
      <c r="P61" s="3"/>
      <c r="Q61" s="3"/>
    </row>
    <row r="62" spans="1:17" ht="15.75" customHeight="1" x14ac:dyDescent="0.15">
      <c r="A62" s="20"/>
      <c r="B62" s="20"/>
      <c r="C62" s="12"/>
      <c r="D62" s="12"/>
      <c r="E62" s="4"/>
      <c r="F62" s="5"/>
      <c r="G62" s="5"/>
      <c r="H62" s="5"/>
      <c r="I62" s="5"/>
      <c r="J62" s="5"/>
      <c r="K62" s="5"/>
      <c r="L62" s="6"/>
      <c r="M62" s="6"/>
      <c r="N62" s="6"/>
      <c r="O62" s="3"/>
      <c r="P62" s="3"/>
      <c r="Q62" s="3"/>
    </row>
    <row r="63" spans="1:17" ht="25" customHeight="1" x14ac:dyDescent="0.15">
      <c r="A63" s="21"/>
      <c r="B63" s="122" t="s">
        <v>13</v>
      </c>
      <c r="C63" s="121"/>
      <c r="D63" s="12"/>
      <c r="E63" s="122" t="s">
        <v>14</v>
      </c>
      <c r="F63" s="120"/>
      <c r="G63" s="120"/>
      <c r="H63" s="120"/>
      <c r="I63" s="120"/>
      <c r="J63" s="120"/>
      <c r="K63" s="121"/>
      <c r="L63" s="6"/>
      <c r="M63" s="6"/>
      <c r="N63" s="6"/>
      <c r="O63" s="3"/>
      <c r="P63" s="3"/>
      <c r="Q63" s="3"/>
    </row>
    <row r="64" spans="1:17" ht="15.75" customHeight="1" x14ac:dyDescent="0.2">
      <c r="A64" s="22"/>
      <c r="B64" s="23" t="s">
        <v>15</v>
      </c>
      <c r="C64" s="24">
        <v>24000</v>
      </c>
      <c r="D64" s="3"/>
      <c r="E64" s="25" t="s">
        <v>16</v>
      </c>
      <c r="F64" s="26" t="s">
        <v>17</v>
      </c>
      <c r="G64" s="26" t="s">
        <v>18</v>
      </c>
      <c r="H64" s="26" t="s">
        <v>19</v>
      </c>
      <c r="I64" s="26" t="s">
        <v>20</v>
      </c>
      <c r="J64" s="26" t="s">
        <v>21</v>
      </c>
      <c r="K64" s="26" t="s">
        <v>22</v>
      </c>
      <c r="L64" s="6"/>
      <c r="M64" s="6"/>
      <c r="N64" s="6"/>
      <c r="O64" s="3"/>
      <c r="P64" s="3"/>
      <c r="Q64" s="3"/>
    </row>
    <row r="65" spans="1:17" ht="15.75" customHeight="1" x14ac:dyDescent="0.2">
      <c r="A65" s="22"/>
      <c r="B65" s="23" t="s">
        <v>23</v>
      </c>
      <c r="C65" s="24">
        <f>SUMIF(G:G,"Posted",H:H)</f>
        <v>0</v>
      </c>
      <c r="D65" s="3"/>
      <c r="E65" s="27">
        <f>COUNTIF($D72:$D180, "new")</f>
        <v>0</v>
      </c>
      <c r="F65" s="28">
        <f>COUNTIF($D72:$D180, "Negotiation")</f>
        <v>0</v>
      </c>
      <c r="G65" s="28">
        <f>COUNTIF($D72:$D180, "Waiting for Draft")</f>
        <v>0</v>
      </c>
      <c r="H65" s="28">
        <f>COUNTIF($D72:$D180, "Approved Draft")</f>
        <v>0</v>
      </c>
      <c r="I65" s="28">
        <f>COUNTIF($D72:$D180, "Waiting for Post")</f>
        <v>0</v>
      </c>
      <c r="J65" s="28">
        <f>COUNTIF($D72:$D180, "Completed")</f>
        <v>0</v>
      </c>
      <c r="K65" s="28">
        <f>COUNTIF($D72:$D180, "Canceled")</f>
        <v>0</v>
      </c>
      <c r="L65" s="6"/>
      <c r="M65" s="6"/>
      <c r="N65" s="6"/>
      <c r="O65" s="3"/>
      <c r="P65" s="3"/>
      <c r="Q65" s="3"/>
    </row>
    <row r="66" spans="1:17" ht="15.75" customHeight="1" x14ac:dyDescent="0.15">
      <c r="A66" s="22"/>
      <c r="B66" s="29" t="s">
        <v>24</v>
      </c>
      <c r="C66" s="24">
        <f>C64- SUMIF(G:G,"Posted",H:H)</f>
        <v>24000</v>
      </c>
      <c r="D66" s="3"/>
      <c r="E66" s="6"/>
      <c r="F66" s="6"/>
      <c r="G66" s="6"/>
      <c r="H66" s="6"/>
      <c r="I66" s="6"/>
      <c r="J66" s="6"/>
      <c r="K66" s="6"/>
      <c r="L66" s="6"/>
      <c r="M66" s="6"/>
      <c r="N66" s="6"/>
      <c r="O66" s="3"/>
      <c r="P66" s="3"/>
      <c r="Q66" s="3"/>
    </row>
    <row r="67" spans="1:17" ht="15.75" customHeight="1" x14ac:dyDescent="0.15">
      <c r="A67" s="4"/>
      <c r="B67" s="3"/>
      <c r="C67" s="3"/>
      <c r="D67" s="3"/>
      <c r="E67" s="3"/>
      <c r="F67" s="6"/>
      <c r="G67" s="6"/>
      <c r="H67" s="6"/>
      <c r="I67" s="6"/>
      <c r="J67" s="6"/>
      <c r="K67" s="6"/>
      <c r="L67" s="6"/>
      <c r="M67" s="6"/>
      <c r="N67" s="6"/>
      <c r="O67" s="3"/>
      <c r="P67" s="3"/>
      <c r="Q67" s="3"/>
    </row>
    <row r="68" spans="1:17" ht="15.75" customHeight="1" x14ac:dyDescent="0.15">
      <c r="A68" s="4"/>
      <c r="B68" s="3"/>
      <c r="C68" s="3"/>
      <c r="D68" s="3"/>
      <c r="E68" s="3"/>
      <c r="F68" s="6"/>
      <c r="G68" s="6"/>
      <c r="H68" s="6"/>
      <c r="I68" s="6"/>
      <c r="J68" s="6"/>
      <c r="K68" s="6"/>
      <c r="L68" s="6"/>
      <c r="M68" s="6"/>
      <c r="N68" s="6"/>
      <c r="O68" s="3"/>
      <c r="P68" s="3"/>
      <c r="Q68" s="3"/>
    </row>
    <row r="69" spans="1:17" ht="20" customHeight="1" x14ac:dyDescent="0.15">
      <c r="A69" s="21"/>
      <c r="B69" s="122" t="s">
        <v>25</v>
      </c>
      <c r="C69" s="120"/>
      <c r="D69" s="120"/>
      <c r="E69" s="121"/>
      <c r="F69" s="122" t="s">
        <v>26</v>
      </c>
      <c r="G69" s="120"/>
      <c r="H69" s="120"/>
      <c r="I69" s="120"/>
      <c r="J69" s="120"/>
      <c r="K69" s="120"/>
      <c r="L69" s="120"/>
      <c r="M69" s="120"/>
      <c r="N69" s="121"/>
      <c r="O69" s="114" t="s">
        <v>27</v>
      </c>
      <c r="P69" s="116"/>
      <c r="Q69" s="115"/>
    </row>
    <row r="70" spans="1:17" ht="15.75" customHeight="1" x14ac:dyDescent="0.15">
      <c r="A70" s="30"/>
      <c r="B70" s="108" t="s">
        <v>28</v>
      </c>
      <c r="C70" s="108" t="s">
        <v>29</v>
      </c>
      <c r="D70" s="108" t="s">
        <v>30</v>
      </c>
      <c r="E70" s="108" t="s">
        <v>31</v>
      </c>
      <c r="F70" s="110" t="s">
        <v>32</v>
      </c>
      <c r="G70" s="110" t="s">
        <v>33</v>
      </c>
      <c r="H70" s="110" t="s">
        <v>34</v>
      </c>
      <c r="I70" s="110" t="s">
        <v>35</v>
      </c>
      <c r="J70" s="110" t="s">
        <v>36</v>
      </c>
      <c r="K70" s="110" t="s">
        <v>37</v>
      </c>
      <c r="L70" s="110" t="s">
        <v>38</v>
      </c>
      <c r="M70" s="110" t="s">
        <v>39</v>
      </c>
      <c r="N70" s="110" t="s">
        <v>40</v>
      </c>
      <c r="O70" s="108" t="s">
        <v>41</v>
      </c>
      <c r="P70" s="108" t="s">
        <v>42</v>
      </c>
      <c r="Q70" s="108" t="s">
        <v>43</v>
      </c>
    </row>
    <row r="71" spans="1:17" ht="15.75" customHeight="1" x14ac:dyDescent="0.15">
      <c r="A71" s="30"/>
      <c r="B71" s="109"/>
      <c r="C71" s="109"/>
      <c r="D71" s="109"/>
      <c r="E71" s="109"/>
      <c r="F71" s="109"/>
      <c r="G71" s="109"/>
      <c r="H71" s="109"/>
      <c r="I71" s="109"/>
      <c r="J71" s="109"/>
      <c r="K71" s="109"/>
      <c r="L71" s="109"/>
      <c r="M71" s="109"/>
      <c r="N71" s="109"/>
      <c r="O71" s="109"/>
      <c r="P71" s="109"/>
      <c r="Q71" s="109"/>
    </row>
    <row r="72" spans="1:17" ht="15.75" customHeight="1" x14ac:dyDescent="0.15">
      <c r="A72" s="31"/>
      <c r="B72" s="32" t="s">
        <v>44</v>
      </c>
      <c r="C72" s="33" t="s">
        <v>45</v>
      </c>
      <c r="D72" s="32" t="s">
        <v>21</v>
      </c>
      <c r="E72" s="32">
        <v>14000</v>
      </c>
      <c r="F72" s="34"/>
      <c r="G72" s="34"/>
      <c r="H72" s="35">
        <f t="shared" ref="H72:L72" si="0">SUM(H73:H76)</f>
        <v>100</v>
      </c>
      <c r="I72" s="36">
        <f t="shared" si="0"/>
        <v>120</v>
      </c>
      <c r="J72" s="36">
        <f t="shared" si="0"/>
        <v>3</v>
      </c>
      <c r="K72" s="36">
        <f t="shared" si="0"/>
        <v>23434</v>
      </c>
      <c r="L72" s="36">
        <f t="shared" si="0"/>
        <v>10</v>
      </c>
      <c r="M72" s="36">
        <v>3</v>
      </c>
      <c r="N72" s="37">
        <f t="shared" ref="N72:N76" si="1">((I72+J72)/$E$72)</f>
        <v>8.7857142857142856E-3</v>
      </c>
      <c r="O72" s="35">
        <f t="shared" ref="O72:O76" si="2">H72/(I72+J72)</f>
        <v>0.81300813008130079</v>
      </c>
      <c r="P72" s="35">
        <f t="shared" ref="P72:P76" si="3">H72/L72</f>
        <v>10</v>
      </c>
      <c r="Q72" s="35">
        <f t="shared" ref="Q72:Q76" si="4">H72/(K72/1000)</f>
        <v>4.2673039173849956</v>
      </c>
    </row>
    <row r="73" spans="1:17" ht="15.75" customHeight="1" outlineLevel="1" x14ac:dyDescent="0.15">
      <c r="A73" s="38"/>
      <c r="B73" s="32"/>
      <c r="C73" s="32"/>
      <c r="D73" s="32"/>
      <c r="E73" s="32"/>
      <c r="F73" s="39" t="s">
        <v>46</v>
      </c>
      <c r="G73" s="40" t="s">
        <v>47</v>
      </c>
      <c r="H73" s="40">
        <v>25</v>
      </c>
      <c r="I73" s="32">
        <v>120</v>
      </c>
      <c r="J73" s="32">
        <v>3</v>
      </c>
      <c r="K73" s="32">
        <v>23434</v>
      </c>
      <c r="L73" s="32">
        <v>10</v>
      </c>
      <c r="M73" s="32"/>
      <c r="N73" s="41">
        <f t="shared" si="1"/>
        <v>8.7857142857142856E-3</v>
      </c>
      <c r="O73" s="40">
        <f t="shared" si="2"/>
        <v>0.2032520325203252</v>
      </c>
      <c r="P73" s="40">
        <f t="shared" si="3"/>
        <v>2.5</v>
      </c>
      <c r="Q73" s="40">
        <f t="shared" si="4"/>
        <v>1.0668259793462489</v>
      </c>
    </row>
    <row r="74" spans="1:17" ht="15.75" customHeight="1" outlineLevel="1" x14ac:dyDescent="0.15">
      <c r="A74" s="38"/>
      <c r="B74" s="32"/>
      <c r="C74" s="32"/>
      <c r="D74" s="32"/>
      <c r="E74" s="32"/>
      <c r="F74" s="39" t="s">
        <v>48</v>
      </c>
      <c r="G74" s="40" t="s">
        <v>18</v>
      </c>
      <c r="H74" s="40">
        <v>25</v>
      </c>
      <c r="I74" s="32"/>
      <c r="J74" s="32"/>
      <c r="K74" s="32"/>
      <c r="L74" s="32"/>
      <c r="M74" s="32"/>
      <c r="N74" s="41">
        <f t="shared" si="1"/>
        <v>0</v>
      </c>
      <c r="O74" s="40" t="e">
        <f t="shared" si="2"/>
        <v>#DIV/0!</v>
      </c>
      <c r="P74" s="40" t="e">
        <f t="shared" si="3"/>
        <v>#DIV/0!</v>
      </c>
      <c r="Q74" s="40" t="e">
        <f t="shared" si="4"/>
        <v>#DIV/0!</v>
      </c>
    </row>
    <row r="75" spans="1:17" ht="15.75" customHeight="1" outlineLevel="1" x14ac:dyDescent="0.15">
      <c r="A75" s="38"/>
      <c r="B75" s="32"/>
      <c r="C75" s="32"/>
      <c r="D75" s="32"/>
      <c r="E75" s="32"/>
      <c r="F75" s="39" t="s">
        <v>49</v>
      </c>
      <c r="G75" s="40" t="s">
        <v>20</v>
      </c>
      <c r="H75" s="40">
        <v>25</v>
      </c>
      <c r="I75" s="32"/>
      <c r="J75" s="32"/>
      <c r="K75" s="32"/>
      <c r="L75" s="32"/>
      <c r="M75" s="32"/>
      <c r="N75" s="41">
        <f t="shared" si="1"/>
        <v>0</v>
      </c>
      <c r="O75" s="40" t="e">
        <f t="shared" si="2"/>
        <v>#DIV/0!</v>
      </c>
      <c r="P75" s="40" t="e">
        <f t="shared" si="3"/>
        <v>#DIV/0!</v>
      </c>
      <c r="Q75" s="40" t="e">
        <f t="shared" si="4"/>
        <v>#DIV/0!</v>
      </c>
    </row>
    <row r="76" spans="1:17" ht="15.75" customHeight="1" outlineLevel="1" x14ac:dyDescent="0.15">
      <c r="A76" s="38"/>
      <c r="B76" s="42"/>
      <c r="C76" s="42"/>
      <c r="D76" s="42"/>
      <c r="E76" s="42"/>
      <c r="F76" s="43" t="s">
        <v>50</v>
      </c>
      <c r="G76" s="44" t="s">
        <v>22</v>
      </c>
      <c r="H76" s="44">
        <v>25</v>
      </c>
      <c r="I76" s="42"/>
      <c r="J76" s="42"/>
      <c r="K76" s="42"/>
      <c r="L76" s="42"/>
      <c r="M76" s="42"/>
      <c r="N76" s="45">
        <f t="shared" si="1"/>
        <v>0</v>
      </c>
      <c r="O76" s="44" t="e">
        <f t="shared" si="2"/>
        <v>#DIV/0!</v>
      </c>
      <c r="P76" s="44" t="e">
        <f t="shared" si="3"/>
        <v>#DIV/0!</v>
      </c>
      <c r="Q76" s="44" t="e">
        <f t="shared" si="4"/>
        <v>#DIV/0!</v>
      </c>
    </row>
    <row r="77" spans="1:17" ht="15.75" customHeight="1" x14ac:dyDescent="0.15">
      <c r="G77" s="46"/>
      <c r="H77" s="46"/>
    </row>
    <row r="78" spans="1:17" ht="15.75" customHeight="1" x14ac:dyDescent="0.15">
      <c r="G78" s="46"/>
      <c r="H78" s="46"/>
    </row>
    <row r="79" spans="1:17" ht="15.75" customHeight="1" x14ac:dyDescent="0.2">
      <c r="G79" s="46"/>
      <c r="H79" s="46"/>
      <c r="N79" s="47"/>
    </row>
    <row r="80" spans="1:17" ht="23" customHeight="1" x14ac:dyDescent="0.3">
      <c r="A80" s="48" t="s">
        <v>6</v>
      </c>
      <c r="G80" s="46"/>
      <c r="H80" s="46"/>
    </row>
    <row r="81" spans="1:8" ht="15.75" customHeight="1" x14ac:dyDescent="0.25">
      <c r="A81" s="49"/>
      <c r="B81" s="49"/>
      <c r="G81" s="46"/>
      <c r="H81" s="46"/>
    </row>
    <row r="82" spans="1:8" ht="15.75" customHeight="1" x14ac:dyDescent="0.25">
      <c r="A82" s="50" t="s">
        <v>51</v>
      </c>
      <c r="B82" s="1"/>
      <c r="C82" s="51"/>
      <c r="D82" s="51"/>
      <c r="G82" s="46"/>
      <c r="H82" s="46"/>
    </row>
    <row r="83" spans="1:8" ht="15.75" customHeight="1" x14ac:dyDescent="0.2">
      <c r="A83" s="10">
        <v>1</v>
      </c>
      <c r="B83" s="10" t="s">
        <v>52</v>
      </c>
      <c r="C83" s="51"/>
      <c r="D83" s="51"/>
      <c r="G83" s="46"/>
      <c r="H83" s="46"/>
    </row>
    <row r="84" spans="1:8" ht="15.75" customHeight="1" x14ac:dyDescent="0.2">
      <c r="A84" s="10">
        <v>2</v>
      </c>
      <c r="B84" s="10" t="s">
        <v>53</v>
      </c>
      <c r="C84" s="51"/>
      <c r="D84" s="51"/>
      <c r="G84" s="46"/>
      <c r="H84" s="46"/>
    </row>
    <row r="85" spans="1:8" ht="15.75" customHeight="1" x14ac:dyDescent="0.2">
      <c r="A85" s="10">
        <v>3</v>
      </c>
      <c r="B85" s="19" t="s">
        <v>54</v>
      </c>
      <c r="C85" s="51"/>
      <c r="D85" s="51"/>
      <c r="G85" s="46"/>
      <c r="H85" s="46"/>
    </row>
    <row r="86" spans="1:8" ht="15.75" customHeight="1" x14ac:dyDescent="0.15">
      <c r="A86" s="51"/>
      <c r="B86" s="51"/>
      <c r="C86" s="51"/>
      <c r="D86" s="51"/>
      <c r="G86" s="46"/>
      <c r="H86" s="46"/>
    </row>
    <row r="87" spans="1:8" ht="15.75" customHeight="1" x14ac:dyDescent="0.25">
      <c r="A87" s="50" t="s">
        <v>55</v>
      </c>
      <c r="B87" s="1"/>
      <c r="C87" s="1"/>
      <c r="D87" s="51"/>
      <c r="G87" s="46"/>
      <c r="H87" s="46"/>
    </row>
    <row r="88" spans="1:8" ht="15.75" customHeight="1" x14ac:dyDescent="0.2">
      <c r="B88" s="10" t="s">
        <v>56</v>
      </c>
      <c r="C88" s="51"/>
      <c r="D88" s="51"/>
      <c r="G88" s="46"/>
      <c r="H88" s="46"/>
    </row>
    <row r="89" spans="1:8" ht="15.75" customHeight="1" x14ac:dyDescent="0.2">
      <c r="B89" s="10" t="s">
        <v>57</v>
      </c>
      <c r="C89" s="51"/>
      <c r="D89" s="51"/>
      <c r="G89" s="46"/>
      <c r="H89" s="46"/>
    </row>
    <row r="90" spans="1:8" ht="15.75" customHeight="1" x14ac:dyDescent="0.2">
      <c r="A90" s="51"/>
      <c r="B90" s="52" t="s">
        <v>58</v>
      </c>
      <c r="C90" s="51"/>
      <c r="D90" s="51"/>
      <c r="G90" s="46"/>
      <c r="H90" s="46"/>
    </row>
    <row r="91" spans="1:8" ht="15.75" customHeight="1" x14ac:dyDescent="0.15">
      <c r="A91" s="51"/>
      <c r="B91" s="51"/>
      <c r="C91" s="51"/>
      <c r="D91" s="51"/>
      <c r="G91" s="46"/>
      <c r="H91" s="46"/>
    </row>
    <row r="92" spans="1:8" ht="15.75" customHeight="1" x14ac:dyDescent="0.25">
      <c r="A92" s="50" t="s">
        <v>59</v>
      </c>
      <c r="B92" s="1"/>
      <c r="C92" s="51"/>
      <c r="D92" s="51"/>
      <c r="G92" s="46"/>
      <c r="H92" s="46"/>
    </row>
    <row r="93" spans="1:8" ht="15.75" customHeight="1" x14ac:dyDescent="0.2">
      <c r="A93" s="10"/>
      <c r="B93" s="10" t="s">
        <v>60</v>
      </c>
      <c r="C93" s="51"/>
      <c r="D93" s="51"/>
      <c r="G93" s="46"/>
      <c r="H93" s="46"/>
    </row>
    <row r="94" spans="1:8" ht="15.75" customHeight="1" x14ac:dyDescent="0.2">
      <c r="A94" s="10"/>
      <c r="B94" s="10" t="s">
        <v>61</v>
      </c>
      <c r="C94" s="51"/>
      <c r="D94" s="51"/>
      <c r="G94" s="46"/>
      <c r="H94" s="46"/>
    </row>
    <row r="95" spans="1:8" ht="15.75" customHeight="1" x14ac:dyDescent="0.15">
      <c r="A95" s="51"/>
      <c r="B95" s="51"/>
      <c r="C95" s="51"/>
      <c r="D95" s="51"/>
      <c r="G95" s="46"/>
      <c r="H95" s="46"/>
    </row>
    <row r="96" spans="1:8" ht="15.75" customHeight="1" x14ac:dyDescent="0.25">
      <c r="A96" s="50" t="s">
        <v>62</v>
      </c>
      <c r="B96" s="1"/>
      <c r="C96" s="1"/>
      <c r="D96" s="51"/>
      <c r="G96" s="46"/>
      <c r="H96" s="46"/>
    </row>
    <row r="97" spans="1:8" ht="15.75" customHeight="1" x14ac:dyDescent="0.2">
      <c r="A97" s="1"/>
      <c r="B97" s="10" t="s">
        <v>63</v>
      </c>
      <c r="C97" s="1"/>
      <c r="D97" s="51"/>
      <c r="G97" s="46"/>
      <c r="H97" s="46"/>
    </row>
    <row r="98" spans="1:8" ht="15.75" customHeight="1" x14ac:dyDescent="0.2">
      <c r="A98" s="1"/>
      <c r="B98" s="19" t="s">
        <v>64</v>
      </c>
      <c r="C98" s="1"/>
      <c r="D98" s="51"/>
      <c r="G98" s="46"/>
      <c r="H98" s="46"/>
    </row>
    <row r="99" spans="1:8" ht="15.75" customHeight="1" x14ac:dyDescent="0.2">
      <c r="A99" s="10">
        <v>1</v>
      </c>
      <c r="B99" s="10" t="s">
        <v>65</v>
      </c>
      <c r="C99" s="51"/>
      <c r="D99" s="51"/>
      <c r="G99" s="46"/>
      <c r="H99" s="46"/>
    </row>
    <row r="100" spans="1:8" ht="15.75" customHeight="1" x14ac:dyDescent="0.2">
      <c r="A100" s="10">
        <v>2</v>
      </c>
      <c r="B100" s="19" t="s">
        <v>66</v>
      </c>
      <c r="C100" s="51"/>
      <c r="D100" s="51"/>
      <c r="G100" s="46"/>
      <c r="H100" s="46"/>
    </row>
    <row r="101" spans="1:8" ht="15.75" customHeight="1" x14ac:dyDescent="0.2">
      <c r="A101" s="10">
        <v>3</v>
      </c>
      <c r="B101" s="10" t="s">
        <v>67</v>
      </c>
      <c r="C101" s="51"/>
      <c r="D101" s="51"/>
      <c r="G101" s="46"/>
      <c r="H101" s="46"/>
    </row>
    <row r="102" spans="1:8" ht="15.75" customHeight="1" x14ac:dyDescent="0.2">
      <c r="A102" s="10">
        <v>4</v>
      </c>
      <c r="B102" s="10" t="s">
        <v>68</v>
      </c>
      <c r="C102" s="51"/>
      <c r="D102" s="51"/>
      <c r="G102" s="46"/>
      <c r="H102" s="46"/>
    </row>
    <row r="103" spans="1:8" ht="15.75" customHeight="1" x14ac:dyDescent="0.2">
      <c r="A103" s="10">
        <v>5</v>
      </c>
      <c r="B103" s="10" t="s">
        <v>69</v>
      </c>
      <c r="C103" s="51"/>
      <c r="D103" s="51"/>
      <c r="G103" s="46"/>
      <c r="H103" s="46"/>
    </row>
    <row r="104" spans="1:8" ht="15.75" customHeight="1" x14ac:dyDescent="0.2">
      <c r="A104" s="10">
        <v>6</v>
      </c>
      <c r="B104" s="10" t="s">
        <v>70</v>
      </c>
      <c r="C104" s="51"/>
      <c r="D104" s="51"/>
      <c r="G104" s="46"/>
      <c r="H104" s="46"/>
    </row>
    <row r="105" spans="1:8" ht="15.75" customHeight="1" x14ac:dyDescent="0.2">
      <c r="A105" s="10">
        <v>7</v>
      </c>
      <c r="B105" s="10" t="s">
        <v>71</v>
      </c>
      <c r="C105" s="51"/>
      <c r="D105" s="51"/>
      <c r="G105" s="46"/>
      <c r="H105" s="46"/>
    </row>
    <row r="106" spans="1:8" ht="15.75" customHeight="1" x14ac:dyDescent="0.2">
      <c r="A106" s="10">
        <v>8</v>
      </c>
      <c r="B106" s="10" t="s">
        <v>72</v>
      </c>
      <c r="C106" s="51"/>
      <c r="D106" s="51"/>
      <c r="G106" s="46"/>
      <c r="H106" s="46"/>
    </row>
    <row r="107" spans="1:8" ht="15.75" customHeight="1" x14ac:dyDescent="0.2">
      <c r="A107" s="10">
        <v>9</v>
      </c>
      <c r="B107" s="10" t="s">
        <v>73</v>
      </c>
      <c r="C107" s="51"/>
      <c r="D107" s="51"/>
      <c r="G107" s="46"/>
      <c r="H107" s="46"/>
    </row>
    <row r="108" spans="1:8" ht="15.75" customHeight="1" x14ac:dyDescent="0.15">
      <c r="A108" s="51"/>
      <c r="B108" s="53"/>
      <c r="C108" s="51"/>
      <c r="D108" s="51"/>
      <c r="G108" s="46"/>
      <c r="H108" s="46"/>
    </row>
    <row r="109" spans="1:8" ht="15.75" customHeight="1" x14ac:dyDescent="0.25">
      <c r="A109" s="50" t="s">
        <v>74</v>
      </c>
      <c r="B109" s="1"/>
      <c r="C109" s="51"/>
      <c r="D109" s="51"/>
      <c r="G109" s="46"/>
      <c r="H109" s="46"/>
    </row>
    <row r="110" spans="1:8" ht="15.75" customHeight="1" x14ac:dyDescent="0.2">
      <c r="A110" s="10"/>
      <c r="B110" s="10" t="s">
        <v>75</v>
      </c>
      <c r="C110" s="51"/>
      <c r="D110" s="51"/>
      <c r="G110" s="46"/>
      <c r="H110" s="46"/>
    </row>
    <row r="111" spans="1:8" ht="15.75" customHeight="1" x14ac:dyDescent="0.2">
      <c r="A111" s="10"/>
      <c r="B111" s="15" t="s">
        <v>76</v>
      </c>
      <c r="C111" s="51"/>
      <c r="D111" s="51"/>
      <c r="G111" s="46"/>
      <c r="H111" s="46"/>
    </row>
    <row r="112" spans="1:8" ht="15.75" customHeight="1" x14ac:dyDescent="0.2">
      <c r="A112" s="10"/>
      <c r="B112" s="19" t="s">
        <v>77</v>
      </c>
      <c r="C112" s="51"/>
      <c r="D112" s="51"/>
      <c r="G112" s="46"/>
      <c r="H112" s="46"/>
    </row>
    <row r="113" spans="1:16" ht="15.75" customHeight="1" x14ac:dyDescent="0.2">
      <c r="A113" s="10">
        <v>1</v>
      </c>
      <c r="B113" s="10" t="s">
        <v>78</v>
      </c>
      <c r="C113" s="51"/>
      <c r="D113" s="51"/>
      <c r="G113" s="46"/>
      <c r="H113" s="46"/>
    </row>
    <row r="114" spans="1:16" ht="15.75" customHeight="1" x14ac:dyDescent="0.2">
      <c r="A114" s="10">
        <v>2</v>
      </c>
      <c r="B114" s="10" t="s">
        <v>79</v>
      </c>
      <c r="C114" s="51"/>
      <c r="D114" s="51"/>
      <c r="G114" s="46"/>
      <c r="H114" s="46"/>
    </row>
    <row r="115" spans="1:16" ht="15.75" customHeight="1" x14ac:dyDescent="0.2">
      <c r="A115" s="10">
        <v>3</v>
      </c>
      <c r="B115" s="10" t="s">
        <v>80</v>
      </c>
      <c r="C115" s="51"/>
      <c r="D115" s="51"/>
      <c r="G115" s="46"/>
      <c r="H115" s="46"/>
    </row>
    <row r="116" spans="1:16" ht="15.75" customHeight="1" x14ac:dyDescent="0.15">
      <c r="A116" s="51"/>
      <c r="B116" s="51"/>
      <c r="C116" s="51"/>
      <c r="D116" s="51"/>
      <c r="G116" s="46"/>
      <c r="H116" s="46"/>
    </row>
    <row r="117" spans="1:16" ht="15.75" customHeight="1" x14ac:dyDescent="0.3">
      <c r="A117" s="48" t="s">
        <v>7</v>
      </c>
    </row>
    <row r="118" spans="1:16" ht="15.75" customHeight="1" x14ac:dyDescent="0.15"/>
    <row r="119" spans="1:16" ht="15.75" customHeight="1" x14ac:dyDescent="0.15"/>
    <row r="120" spans="1:16" ht="15.75" customHeight="1" x14ac:dyDescent="0.2">
      <c r="A120" s="10" t="s">
        <v>81</v>
      </c>
    </row>
    <row r="121" spans="1:16" ht="15.75" customHeight="1" x14ac:dyDescent="0.15"/>
    <row r="122" spans="1:16" ht="15.75" customHeight="1" x14ac:dyDescent="0.15"/>
    <row r="123" spans="1:16" ht="15.75" customHeight="1" x14ac:dyDescent="0.15">
      <c r="A123" s="20"/>
      <c r="B123" s="12"/>
      <c r="C123" s="12"/>
      <c r="D123" s="4"/>
      <c r="E123" s="5"/>
      <c r="F123" s="5"/>
      <c r="G123" s="5"/>
      <c r="H123" s="5"/>
      <c r="I123" s="5"/>
      <c r="J123" s="5"/>
      <c r="K123" s="6"/>
      <c r="L123" s="6"/>
      <c r="M123" s="6"/>
      <c r="N123" s="3"/>
      <c r="O123" s="3"/>
      <c r="P123" s="3"/>
    </row>
    <row r="124" spans="1:16" ht="24" customHeight="1" x14ac:dyDescent="0.15">
      <c r="A124" s="54"/>
      <c r="B124" s="122" t="s">
        <v>82</v>
      </c>
      <c r="C124" s="121"/>
      <c r="E124" s="122" t="s">
        <v>14</v>
      </c>
      <c r="F124" s="120"/>
      <c r="G124" s="120"/>
      <c r="H124" s="120"/>
      <c r="I124" s="120"/>
      <c r="J124" s="120"/>
      <c r="K124" s="121"/>
      <c r="L124" s="6"/>
      <c r="M124" s="6"/>
      <c r="N124" s="3"/>
      <c r="O124" s="3"/>
      <c r="P124" s="3"/>
    </row>
    <row r="125" spans="1:16" ht="15.75" customHeight="1" x14ac:dyDescent="0.2">
      <c r="A125" s="55"/>
      <c r="B125" s="23" t="s">
        <v>83</v>
      </c>
      <c r="C125" s="56">
        <v>24000</v>
      </c>
      <c r="E125" s="25" t="s">
        <v>16</v>
      </c>
      <c r="F125" s="26" t="s">
        <v>17</v>
      </c>
      <c r="G125" s="26" t="s">
        <v>18</v>
      </c>
      <c r="H125" s="26" t="s">
        <v>19</v>
      </c>
      <c r="I125" s="26" t="s">
        <v>20</v>
      </c>
      <c r="J125" s="26" t="s">
        <v>21</v>
      </c>
      <c r="K125" s="26" t="s">
        <v>22</v>
      </c>
      <c r="L125" s="6"/>
      <c r="M125" s="6"/>
      <c r="N125" s="3"/>
      <c r="O125" s="3"/>
      <c r="P125" s="3"/>
    </row>
    <row r="126" spans="1:16" ht="15.75" customHeight="1" x14ac:dyDescent="0.2">
      <c r="A126" s="55"/>
      <c r="B126" s="23" t="s">
        <v>23</v>
      </c>
      <c r="C126" s="56">
        <f>SUMIF(G:G,"Posted",H:H)</f>
        <v>0</v>
      </c>
      <c r="E126" s="57">
        <f>COUNTIF($E133:$E138, "new")</f>
        <v>0</v>
      </c>
      <c r="F126" s="58">
        <f>COUNTIF($E133:$E138, "Negotiation")</f>
        <v>0</v>
      </c>
      <c r="G126" s="58">
        <f>COUNTIF($E133:$E138, "Waiting for Draft")</f>
        <v>0</v>
      </c>
      <c r="H126" s="58">
        <f>COUNTIF($E133:$E138, "Approved Draft")</f>
        <v>0</v>
      </c>
      <c r="I126" s="58">
        <f>COUNTIF($E133:$E138, "Waiting for Post")</f>
        <v>0</v>
      </c>
      <c r="J126" s="58">
        <f>COUNTIF($D133:$D138, "Completed")</f>
        <v>0</v>
      </c>
      <c r="K126" s="58">
        <f>COUNTIF($E133:$E138, "Canceled")</f>
        <v>0</v>
      </c>
      <c r="L126" s="6"/>
      <c r="M126" s="6"/>
      <c r="N126" s="3"/>
      <c r="O126" s="3"/>
      <c r="P126" s="3"/>
    </row>
    <row r="127" spans="1:16" ht="15.75" customHeight="1" x14ac:dyDescent="0.15">
      <c r="A127" s="55"/>
      <c r="B127" s="29" t="s">
        <v>24</v>
      </c>
      <c r="C127" s="56">
        <f>C125- SUMIF(G:G,"Posted",H:H)</f>
        <v>24000</v>
      </c>
      <c r="D127" s="6"/>
      <c r="E127" s="6"/>
      <c r="F127" s="6"/>
      <c r="G127" s="6"/>
      <c r="H127" s="6"/>
      <c r="I127" s="6"/>
      <c r="J127" s="6"/>
      <c r="K127" s="6"/>
      <c r="L127" s="6"/>
      <c r="M127" s="6"/>
      <c r="N127" s="3"/>
      <c r="O127" s="3"/>
      <c r="P127" s="3"/>
    </row>
    <row r="128" spans="1:16" ht="15.75" customHeight="1" x14ac:dyDescent="0.15">
      <c r="A128" s="3"/>
      <c r="B128" s="3"/>
      <c r="C128" s="3"/>
      <c r="D128" s="3"/>
      <c r="E128" s="6"/>
      <c r="F128" s="6"/>
      <c r="G128" s="6"/>
      <c r="H128" s="6"/>
      <c r="I128" s="6"/>
      <c r="J128" s="6"/>
      <c r="K128" s="6"/>
      <c r="L128" s="6"/>
      <c r="M128" s="6"/>
      <c r="N128" s="3"/>
      <c r="O128" s="3"/>
      <c r="P128" s="3"/>
    </row>
    <row r="129" spans="1:17" ht="15.75" customHeight="1" x14ac:dyDescent="0.15">
      <c r="A129" s="3"/>
      <c r="B129" s="3"/>
      <c r="C129" s="3"/>
      <c r="D129" s="3"/>
      <c r="E129" s="6"/>
      <c r="F129" s="6"/>
      <c r="G129" s="6"/>
      <c r="H129" s="6"/>
      <c r="I129" s="6"/>
      <c r="J129" s="6"/>
      <c r="K129" s="6"/>
      <c r="L129" s="6"/>
      <c r="M129" s="6"/>
      <c r="N129" s="3"/>
      <c r="O129" s="3"/>
      <c r="P129" s="3"/>
    </row>
    <row r="130" spans="1:17" ht="15.75" customHeight="1" x14ac:dyDescent="0.15">
      <c r="B130" s="122" t="s">
        <v>25</v>
      </c>
      <c r="C130" s="120"/>
      <c r="D130" s="120"/>
      <c r="E130" s="121"/>
      <c r="F130" s="122" t="s">
        <v>84</v>
      </c>
      <c r="G130" s="120"/>
      <c r="H130" s="120"/>
      <c r="I130" s="120"/>
      <c r="J130" s="120"/>
      <c r="K130" s="120"/>
      <c r="L130" s="120"/>
      <c r="M130" s="120"/>
      <c r="N130" s="121"/>
      <c r="O130" s="114" t="s">
        <v>27</v>
      </c>
      <c r="P130" s="116"/>
      <c r="Q130" s="115"/>
    </row>
    <row r="131" spans="1:17" ht="15.75" customHeight="1" x14ac:dyDescent="0.15">
      <c r="A131" s="30"/>
      <c r="B131" s="108" t="s">
        <v>28</v>
      </c>
      <c r="C131" s="108" t="s">
        <v>29</v>
      </c>
      <c r="D131" s="108" t="s">
        <v>30</v>
      </c>
      <c r="E131" s="108" t="s">
        <v>31</v>
      </c>
      <c r="F131" s="110" t="s">
        <v>32</v>
      </c>
      <c r="G131" s="110" t="s">
        <v>33</v>
      </c>
      <c r="H131" s="110" t="s">
        <v>34</v>
      </c>
      <c r="I131" s="110" t="s">
        <v>35</v>
      </c>
      <c r="J131" s="110" t="s">
        <v>36</v>
      </c>
      <c r="K131" s="110" t="s">
        <v>37</v>
      </c>
      <c r="L131" s="110" t="s">
        <v>38</v>
      </c>
      <c r="M131" s="110" t="s">
        <v>39</v>
      </c>
      <c r="N131" s="110" t="s">
        <v>40</v>
      </c>
      <c r="O131" s="108" t="s">
        <v>41</v>
      </c>
      <c r="P131" s="108" t="s">
        <v>42</v>
      </c>
      <c r="Q131" s="108" t="s">
        <v>43</v>
      </c>
    </row>
    <row r="132" spans="1:17" ht="15.75" customHeight="1" x14ac:dyDescent="0.15">
      <c r="A132" s="30"/>
      <c r="B132" s="109"/>
      <c r="C132" s="109"/>
      <c r="D132" s="109"/>
      <c r="E132" s="109"/>
      <c r="F132" s="109"/>
      <c r="G132" s="109"/>
      <c r="H132" s="109"/>
      <c r="I132" s="109"/>
      <c r="J132" s="109"/>
      <c r="K132" s="109"/>
      <c r="L132" s="109"/>
      <c r="M132" s="109"/>
      <c r="N132" s="109"/>
      <c r="O132" s="109"/>
      <c r="P132" s="109"/>
      <c r="Q132" s="109"/>
    </row>
    <row r="133" spans="1:17" ht="15.75" customHeight="1" x14ac:dyDescent="0.2">
      <c r="B133" s="59" t="s">
        <v>44</v>
      </c>
      <c r="C133" s="60" t="s">
        <v>45</v>
      </c>
      <c r="D133" s="61" t="s">
        <v>21</v>
      </c>
      <c r="E133" s="62">
        <v>14000</v>
      </c>
      <c r="F133" s="63"/>
      <c r="G133" s="64"/>
      <c r="H133" s="65">
        <f t="shared" ref="H133:L133" si="5">SUM(H134:H137)</f>
        <v>100</v>
      </c>
      <c r="I133" s="66">
        <f t="shared" si="5"/>
        <v>757</v>
      </c>
      <c r="J133" s="66">
        <f t="shared" si="5"/>
        <v>14</v>
      </c>
      <c r="K133" s="66">
        <f t="shared" si="5"/>
        <v>100353</v>
      </c>
      <c r="L133" s="66">
        <f t="shared" si="5"/>
        <v>55</v>
      </c>
      <c r="M133" s="66">
        <v>3</v>
      </c>
      <c r="N133" s="67">
        <f t="shared" ref="N133:N137" si="6">((I133+J133)/$E$133)</f>
        <v>5.507142857142857E-2</v>
      </c>
      <c r="O133" s="65">
        <f t="shared" ref="O133:O137" si="7">H133/(I133+J133)</f>
        <v>0.1297016861219196</v>
      </c>
      <c r="P133" s="65">
        <f t="shared" ref="P133:P137" si="8">H133/L133</f>
        <v>1.8181818181818181</v>
      </c>
      <c r="Q133" s="65">
        <f t="shared" ref="Q133:Q137" si="9">H133/(K133/1000)</f>
        <v>0.99648241706775087</v>
      </c>
    </row>
    <row r="134" spans="1:17" ht="15.75" customHeight="1" x14ac:dyDescent="0.2">
      <c r="B134" s="68"/>
      <c r="C134" s="68"/>
      <c r="D134" s="69"/>
      <c r="E134" s="70"/>
      <c r="F134" s="71" t="s">
        <v>46</v>
      </c>
      <c r="G134" s="72" t="s">
        <v>47</v>
      </c>
      <c r="H134" s="73">
        <v>25</v>
      </c>
      <c r="I134" s="70">
        <v>120</v>
      </c>
      <c r="J134" s="70">
        <v>3</v>
      </c>
      <c r="K134" s="70">
        <v>23434</v>
      </c>
      <c r="L134" s="70">
        <v>10</v>
      </c>
      <c r="M134" s="70"/>
      <c r="N134" s="74">
        <f t="shared" si="6"/>
        <v>8.7857142857142856E-3</v>
      </c>
      <c r="O134" s="73">
        <f t="shared" si="7"/>
        <v>0.2032520325203252</v>
      </c>
      <c r="P134" s="73">
        <f t="shared" si="8"/>
        <v>2.5</v>
      </c>
      <c r="Q134" s="73">
        <f t="shared" si="9"/>
        <v>1.0668259793462489</v>
      </c>
    </row>
    <row r="135" spans="1:17" ht="15.75" customHeight="1" x14ac:dyDescent="0.2">
      <c r="B135" s="68"/>
      <c r="C135" s="68"/>
      <c r="D135" s="69"/>
      <c r="E135" s="70"/>
      <c r="F135" s="71" t="s">
        <v>48</v>
      </c>
      <c r="G135" s="72" t="s">
        <v>18</v>
      </c>
      <c r="H135" s="73">
        <v>25</v>
      </c>
      <c r="I135" s="70">
        <v>230</v>
      </c>
      <c r="J135" s="70">
        <v>4</v>
      </c>
      <c r="K135" s="70">
        <v>30987</v>
      </c>
      <c r="L135" s="70">
        <v>12</v>
      </c>
      <c r="M135" s="70"/>
      <c r="N135" s="74">
        <f t="shared" si="6"/>
        <v>1.6714285714285713E-2</v>
      </c>
      <c r="O135" s="73">
        <f t="shared" si="7"/>
        <v>0.10683760683760683</v>
      </c>
      <c r="P135" s="73">
        <f t="shared" si="8"/>
        <v>2.0833333333333335</v>
      </c>
      <c r="Q135" s="73">
        <f t="shared" si="9"/>
        <v>0.80678994417013594</v>
      </c>
    </row>
    <row r="136" spans="1:17" ht="15.75" customHeight="1" x14ac:dyDescent="0.2">
      <c r="B136" s="68"/>
      <c r="C136" s="68"/>
      <c r="D136" s="69"/>
      <c r="E136" s="70"/>
      <c r="F136" s="71" t="s">
        <v>49</v>
      </c>
      <c r="G136" s="72" t="s">
        <v>20</v>
      </c>
      <c r="H136" s="73">
        <v>25</v>
      </c>
      <c r="I136" s="70">
        <v>209</v>
      </c>
      <c r="J136" s="70">
        <v>5</v>
      </c>
      <c r="K136" s="70">
        <v>23476</v>
      </c>
      <c r="L136" s="70">
        <v>22</v>
      </c>
      <c r="M136" s="70"/>
      <c r="N136" s="74">
        <f t="shared" si="6"/>
        <v>1.5285714285714286E-2</v>
      </c>
      <c r="O136" s="73">
        <f t="shared" si="7"/>
        <v>0.11682242990654206</v>
      </c>
      <c r="P136" s="73">
        <f t="shared" si="8"/>
        <v>1.1363636363636365</v>
      </c>
      <c r="Q136" s="73">
        <f t="shared" si="9"/>
        <v>1.0649173624126769</v>
      </c>
    </row>
    <row r="137" spans="1:17" ht="15.75" customHeight="1" x14ac:dyDescent="0.2">
      <c r="B137" s="68"/>
      <c r="C137" s="68"/>
      <c r="D137" s="69"/>
      <c r="E137" s="70"/>
      <c r="F137" s="71" t="s">
        <v>50</v>
      </c>
      <c r="G137" s="75" t="s">
        <v>22</v>
      </c>
      <c r="H137" s="73">
        <v>25</v>
      </c>
      <c r="I137" s="70">
        <v>198</v>
      </c>
      <c r="J137" s="70">
        <v>2</v>
      </c>
      <c r="K137" s="70">
        <v>22456</v>
      </c>
      <c r="L137" s="70">
        <v>11</v>
      </c>
      <c r="M137" s="70"/>
      <c r="N137" s="74">
        <f t="shared" si="6"/>
        <v>1.4285714285714285E-2</v>
      </c>
      <c r="O137" s="73">
        <f t="shared" si="7"/>
        <v>0.125</v>
      </c>
      <c r="P137" s="73">
        <f t="shared" si="8"/>
        <v>2.2727272727272729</v>
      </c>
      <c r="Q137" s="73">
        <f t="shared" si="9"/>
        <v>1.1132882080513002</v>
      </c>
    </row>
    <row r="138" spans="1:17" ht="15" customHeight="1" x14ac:dyDescent="0.2">
      <c r="B138" s="76"/>
      <c r="C138" s="76"/>
      <c r="D138" s="76"/>
      <c r="E138" s="76"/>
      <c r="F138" s="76"/>
      <c r="G138" s="76"/>
      <c r="H138" s="76"/>
      <c r="I138" s="76"/>
      <c r="J138" s="76"/>
      <c r="K138" s="76"/>
      <c r="L138" s="76"/>
      <c r="M138" s="76"/>
      <c r="N138" s="77"/>
      <c r="O138" s="76"/>
      <c r="P138" s="76"/>
      <c r="Q138" s="76"/>
    </row>
    <row r="139" spans="1:17" ht="15" customHeight="1" x14ac:dyDescent="0.15">
      <c r="A139" s="51"/>
      <c r="B139" s="51"/>
      <c r="C139" s="51"/>
      <c r="D139" s="51"/>
      <c r="G139" s="46"/>
      <c r="H139" s="46"/>
    </row>
    <row r="140" spans="1:17" ht="30" customHeight="1" x14ac:dyDescent="0.15">
      <c r="A140" s="78" t="s">
        <v>89</v>
      </c>
      <c r="B140" s="51"/>
      <c r="C140" s="51"/>
      <c r="D140" s="51"/>
      <c r="G140" s="46"/>
      <c r="H140" s="46"/>
    </row>
    <row r="141" spans="1:17" ht="15" customHeight="1" x14ac:dyDescent="0.15">
      <c r="A141" s="51"/>
      <c r="B141" s="51"/>
      <c r="C141" s="51"/>
      <c r="D141" s="51"/>
      <c r="G141" s="46"/>
      <c r="H141" s="46"/>
    </row>
    <row r="142" spans="1:17" ht="15" customHeight="1" x14ac:dyDescent="0.2">
      <c r="A142" s="111" t="s">
        <v>85</v>
      </c>
      <c r="B142" s="112"/>
      <c r="C142" s="112"/>
      <c r="D142" s="112"/>
      <c r="E142" s="112"/>
      <c r="F142" s="112"/>
      <c r="G142" s="112"/>
      <c r="H142" s="112"/>
      <c r="I142" s="112"/>
      <c r="J142" s="112"/>
      <c r="K142" s="112"/>
      <c r="L142" s="112"/>
      <c r="M142" s="112"/>
      <c r="N142" s="15"/>
      <c r="O142" s="15"/>
      <c r="P142" s="15"/>
      <c r="Q142" s="15"/>
    </row>
    <row r="143" spans="1:17" ht="15.75" customHeight="1" x14ac:dyDescent="0.2">
      <c r="A143" s="112"/>
      <c r="B143" s="112"/>
      <c r="C143" s="112"/>
      <c r="D143" s="112"/>
      <c r="E143" s="112"/>
      <c r="F143" s="112"/>
      <c r="G143" s="112"/>
      <c r="H143" s="112"/>
      <c r="I143" s="112"/>
      <c r="J143" s="112"/>
      <c r="K143" s="112"/>
      <c r="L143" s="112"/>
      <c r="M143" s="112"/>
      <c r="N143" s="15"/>
      <c r="O143" s="15"/>
      <c r="P143" s="15"/>
      <c r="Q143" s="15"/>
    </row>
    <row r="144" spans="1:17" ht="15" customHeight="1" x14ac:dyDescent="0.2">
      <c r="A144" s="112"/>
      <c r="B144" s="112"/>
      <c r="C144" s="112"/>
      <c r="D144" s="112"/>
      <c r="E144" s="112"/>
      <c r="F144" s="112"/>
      <c r="G144" s="112"/>
      <c r="H144" s="112"/>
      <c r="I144" s="112"/>
      <c r="J144" s="112"/>
      <c r="K144" s="112"/>
      <c r="L144" s="112"/>
      <c r="M144" s="112"/>
      <c r="N144" s="15"/>
      <c r="O144" s="15"/>
      <c r="P144" s="15"/>
      <c r="Q144" s="15"/>
    </row>
    <row r="145" spans="1:13" ht="15" customHeight="1" x14ac:dyDescent="0.15">
      <c r="A145" s="113" t="s">
        <v>86</v>
      </c>
      <c r="B145" s="112"/>
      <c r="C145" s="112"/>
      <c r="D145" s="112"/>
      <c r="E145" s="112"/>
      <c r="F145" s="112"/>
      <c r="G145" s="112"/>
      <c r="H145" s="112"/>
      <c r="I145" s="112"/>
      <c r="J145" s="112"/>
      <c r="K145" s="112"/>
      <c r="L145" s="112"/>
      <c r="M145" s="112"/>
    </row>
    <row r="146" spans="1:13" ht="15" customHeight="1" x14ac:dyDescent="0.15">
      <c r="A146" s="112"/>
      <c r="B146" s="112"/>
      <c r="C146" s="112"/>
      <c r="D146" s="112"/>
      <c r="E146" s="112"/>
      <c r="F146" s="112"/>
      <c r="G146" s="112"/>
      <c r="H146" s="112"/>
      <c r="I146" s="112"/>
      <c r="J146" s="112"/>
      <c r="K146" s="112"/>
      <c r="L146" s="112"/>
      <c r="M146" s="112"/>
    </row>
    <row r="147" spans="1:13" ht="15" customHeight="1" x14ac:dyDescent="0.15">
      <c r="A147" s="112"/>
      <c r="B147" s="112"/>
      <c r="C147" s="112"/>
      <c r="D147" s="112"/>
      <c r="E147" s="112"/>
      <c r="F147" s="112"/>
      <c r="G147" s="112"/>
      <c r="H147" s="112"/>
      <c r="I147" s="112"/>
      <c r="J147" s="112"/>
      <c r="K147" s="112"/>
      <c r="L147" s="112"/>
      <c r="M147" s="112"/>
    </row>
    <row r="148" spans="1:13" ht="15" customHeight="1" x14ac:dyDescent="0.15">
      <c r="A148" s="111" t="s">
        <v>90</v>
      </c>
      <c r="B148" s="112"/>
      <c r="C148" s="112"/>
      <c r="D148" s="112"/>
      <c r="E148" s="112"/>
      <c r="F148" s="112"/>
      <c r="G148" s="112"/>
      <c r="H148" s="112"/>
      <c r="I148" s="112"/>
      <c r="J148" s="112"/>
      <c r="K148" s="112"/>
      <c r="L148" s="112"/>
      <c r="M148" s="112"/>
    </row>
    <row r="149" spans="1:13" ht="15" customHeight="1" x14ac:dyDescent="0.15">
      <c r="A149" s="112"/>
      <c r="B149" s="112"/>
      <c r="C149" s="112"/>
      <c r="D149" s="112"/>
      <c r="E149" s="112"/>
      <c r="F149" s="112"/>
      <c r="G149" s="112"/>
      <c r="H149" s="112"/>
      <c r="I149" s="112"/>
      <c r="J149" s="112"/>
      <c r="K149" s="112"/>
      <c r="L149" s="112"/>
      <c r="M149" s="112"/>
    </row>
    <row r="150" spans="1:13" ht="16.5" customHeight="1" x14ac:dyDescent="0.15">
      <c r="A150" s="112"/>
      <c r="B150" s="112"/>
      <c r="C150" s="112"/>
      <c r="D150" s="112"/>
      <c r="E150" s="112"/>
      <c r="F150" s="112"/>
      <c r="G150" s="112"/>
      <c r="H150" s="112"/>
      <c r="I150" s="112"/>
      <c r="J150" s="112"/>
      <c r="K150" s="112"/>
      <c r="L150" s="112"/>
      <c r="M150" s="112"/>
    </row>
    <row r="151" spans="1:13" ht="15" customHeight="1" x14ac:dyDescent="0.2">
      <c r="A151" s="51"/>
      <c r="B151" s="51"/>
      <c r="C151" s="51"/>
      <c r="D151" s="51"/>
      <c r="E151" s="20"/>
      <c r="G151" s="80"/>
      <c r="H151" s="46"/>
    </row>
    <row r="152" spans="1:13" ht="15" customHeight="1" x14ac:dyDescent="0.2">
      <c r="A152" s="51"/>
      <c r="B152" s="51"/>
      <c r="C152" s="51"/>
      <c r="D152" s="51"/>
      <c r="G152" s="80"/>
      <c r="H152" s="46"/>
    </row>
    <row r="153" spans="1:13" ht="21" customHeight="1" x14ac:dyDescent="0.2">
      <c r="A153" s="51"/>
      <c r="B153" s="51"/>
      <c r="C153" s="51"/>
      <c r="D153" s="51"/>
      <c r="G153" s="15"/>
      <c r="H153" s="46"/>
    </row>
    <row r="154" spans="1:13" ht="15" customHeight="1" x14ac:dyDescent="0.2">
      <c r="A154" s="51"/>
      <c r="B154" s="51"/>
      <c r="C154" s="51"/>
      <c r="D154" s="51"/>
      <c r="G154" s="80"/>
      <c r="H154" s="46"/>
    </row>
    <row r="155" spans="1:13" ht="15" customHeight="1" x14ac:dyDescent="0.2">
      <c r="A155" s="51"/>
      <c r="B155" s="51"/>
      <c r="C155" s="51"/>
      <c r="D155" s="51"/>
      <c r="G155" s="80"/>
      <c r="H155" s="46"/>
    </row>
    <row r="156" spans="1:13" ht="20.25" customHeight="1" x14ac:dyDescent="0.2">
      <c r="A156" s="51"/>
      <c r="B156" s="51"/>
      <c r="C156" s="51"/>
      <c r="D156" s="51"/>
      <c r="G156" s="15"/>
      <c r="H156" s="46"/>
    </row>
    <row r="157" spans="1:13" ht="15.75" customHeight="1" x14ac:dyDescent="0.15">
      <c r="A157" s="51"/>
      <c r="B157" s="51"/>
      <c r="C157" s="51"/>
      <c r="D157" s="51"/>
      <c r="G157" s="46"/>
      <c r="H157" s="46"/>
    </row>
    <row r="158" spans="1:13" ht="15" customHeight="1" x14ac:dyDescent="0.15">
      <c r="A158" s="51"/>
      <c r="B158" s="51"/>
      <c r="C158" s="51"/>
      <c r="D158" s="51"/>
      <c r="G158" s="46"/>
      <c r="H158" s="46"/>
    </row>
    <row r="159" spans="1:13" ht="15" customHeight="1" x14ac:dyDescent="0.15">
      <c r="A159" s="51"/>
      <c r="B159" s="51"/>
      <c r="C159" s="51"/>
      <c r="D159" s="51"/>
      <c r="G159" s="46"/>
      <c r="H159" s="46"/>
    </row>
    <row r="160" spans="1:13" ht="15" customHeight="1" x14ac:dyDescent="0.15">
      <c r="A160" s="51"/>
      <c r="B160" s="51"/>
      <c r="C160" s="51"/>
      <c r="D160" s="51"/>
      <c r="G160" s="46"/>
      <c r="H160" s="46"/>
    </row>
    <row r="161" spans="1:17" ht="15" customHeight="1" x14ac:dyDescent="0.15">
      <c r="A161" s="51"/>
      <c r="B161" s="51"/>
      <c r="C161" s="51"/>
      <c r="D161" s="51"/>
      <c r="G161" s="46"/>
      <c r="H161" s="46"/>
    </row>
    <row r="162" spans="1:17" ht="15" customHeight="1" x14ac:dyDescent="0.15">
      <c r="A162" s="51"/>
      <c r="B162" s="51"/>
      <c r="C162" s="51"/>
      <c r="D162" s="51"/>
      <c r="G162" s="46"/>
      <c r="H162" s="46"/>
    </row>
    <row r="163" spans="1:17" ht="15" customHeight="1" x14ac:dyDescent="0.15">
      <c r="A163" s="51"/>
      <c r="B163" s="51"/>
      <c r="C163" s="51"/>
      <c r="D163" s="51"/>
      <c r="G163" s="46"/>
      <c r="H163" s="46"/>
    </row>
    <row r="164" spans="1:17" ht="15" customHeight="1" x14ac:dyDescent="0.15">
      <c r="A164" s="51"/>
      <c r="B164" s="51"/>
      <c r="C164" s="51"/>
      <c r="D164" s="51"/>
      <c r="G164" s="46"/>
      <c r="H164" s="46"/>
    </row>
    <row r="165" spans="1:17" ht="15" customHeight="1" x14ac:dyDescent="0.15">
      <c r="A165" s="51"/>
      <c r="B165" s="51"/>
      <c r="C165" s="51"/>
      <c r="D165" s="51"/>
      <c r="G165" s="46"/>
      <c r="H165" s="46"/>
    </row>
    <row r="166" spans="1:17" ht="15" customHeight="1" x14ac:dyDescent="0.15">
      <c r="A166" s="51"/>
      <c r="B166" s="51"/>
      <c r="C166" s="51"/>
      <c r="D166" s="51"/>
      <c r="G166" s="46"/>
      <c r="H166" s="46"/>
    </row>
    <row r="167" spans="1:17" ht="15" customHeight="1" x14ac:dyDescent="0.15">
      <c r="A167" s="51"/>
      <c r="B167" s="51"/>
      <c r="C167" s="51"/>
      <c r="D167" s="51"/>
      <c r="G167" s="46"/>
      <c r="H167" s="46"/>
    </row>
    <row r="168" spans="1:17" ht="19.5" customHeight="1" x14ac:dyDescent="0.2">
      <c r="A168" s="10"/>
      <c r="B168" s="51"/>
      <c r="C168" s="51"/>
      <c r="D168" s="51"/>
      <c r="G168" s="46"/>
      <c r="H168" s="46"/>
    </row>
    <row r="169" spans="1:17" ht="15" customHeight="1" x14ac:dyDescent="0.15">
      <c r="A169" s="51"/>
      <c r="B169" s="51"/>
      <c r="C169" s="51"/>
      <c r="D169" s="51"/>
      <c r="G169" s="46"/>
      <c r="H169" s="46"/>
    </row>
    <row r="170" spans="1:17" ht="15" customHeight="1" x14ac:dyDescent="0.15">
      <c r="A170" s="51"/>
      <c r="B170" s="51"/>
      <c r="C170" s="51"/>
      <c r="D170" s="51"/>
      <c r="G170" s="46"/>
      <c r="H170" s="46"/>
    </row>
    <row r="171" spans="1:17" ht="15" customHeight="1" x14ac:dyDescent="0.15">
      <c r="A171" s="51"/>
      <c r="B171" s="51"/>
      <c r="C171" s="51"/>
      <c r="D171" s="51"/>
      <c r="G171" s="46"/>
      <c r="H171" s="46"/>
    </row>
    <row r="172" spans="1:17" ht="15" customHeight="1" x14ac:dyDescent="0.15">
      <c r="A172" s="51"/>
      <c r="B172" s="51"/>
      <c r="C172" s="51"/>
      <c r="D172" s="51"/>
      <c r="G172" s="46"/>
      <c r="H172" s="46"/>
    </row>
    <row r="173" spans="1:17" ht="15" customHeight="1" x14ac:dyDescent="0.2">
      <c r="A173" s="111" t="s">
        <v>87</v>
      </c>
      <c r="B173" s="112"/>
      <c r="C173" s="112"/>
      <c r="D173" s="112"/>
      <c r="E173" s="112"/>
      <c r="F173" s="112"/>
      <c r="G173" s="112"/>
      <c r="H173" s="112"/>
      <c r="I173" s="112"/>
      <c r="J173" s="112"/>
      <c r="K173" s="112"/>
      <c r="L173" s="112"/>
      <c r="M173" s="112"/>
      <c r="N173" s="10"/>
      <c r="O173" s="10"/>
      <c r="P173" s="10"/>
      <c r="Q173" s="10"/>
    </row>
    <row r="174" spans="1:17" ht="15" customHeight="1" x14ac:dyDescent="0.2">
      <c r="A174" s="112"/>
      <c r="B174" s="112"/>
      <c r="C174" s="112"/>
      <c r="D174" s="112"/>
      <c r="E174" s="112"/>
      <c r="F174" s="112"/>
      <c r="G174" s="112"/>
      <c r="H174" s="112"/>
      <c r="I174" s="112"/>
      <c r="J174" s="112"/>
      <c r="K174" s="112"/>
      <c r="L174" s="112"/>
      <c r="M174" s="112"/>
      <c r="N174" s="10"/>
      <c r="O174" s="10"/>
      <c r="P174" s="10"/>
      <c r="Q174" s="10"/>
    </row>
    <row r="175" spans="1:17" ht="25.5" customHeight="1" x14ac:dyDescent="0.2">
      <c r="A175" s="112"/>
      <c r="B175" s="112"/>
      <c r="C175" s="112"/>
      <c r="D175" s="112"/>
      <c r="E175" s="112"/>
      <c r="F175" s="112"/>
      <c r="G175" s="112"/>
      <c r="H175" s="112"/>
      <c r="I175" s="112"/>
      <c r="J175" s="112"/>
      <c r="K175" s="112"/>
      <c r="L175" s="112"/>
      <c r="M175" s="112"/>
      <c r="N175" s="10"/>
      <c r="O175" s="10"/>
      <c r="P175" s="10"/>
      <c r="Q175" s="10"/>
    </row>
    <row r="176" spans="1:17" ht="15.75" customHeight="1" x14ac:dyDescent="0.2">
      <c r="A176" s="79"/>
      <c r="B176" s="79"/>
      <c r="C176" s="79"/>
      <c r="D176" s="79"/>
      <c r="E176" s="79"/>
      <c r="F176" s="79"/>
      <c r="G176" s="79"/>
      <c r="H176" s="79"/>
      <c r="I176" s="79"/>
      <c r="J176" s="79"/>
      <c r="K176" s="79"/>
      <c r="L176" s="79"/>
      <c r="M176" s="79"/>
      <c r="N176" s="10"/>
      <c r="O176" s="10"/>
      <c r="P176" s="10"/>
      <c r="Q176" s="10"/>
    </row>
    <row r="177" spans="1:8" ht="36.75" customHeight="1" x14ac:dyDescent="0.3">
      <c r="A177" s="48" t="s">
        <v>91</v>
      </c>
      <c r="B177" s="51"/>
      <c r="C177" s="51"/>
      <c r="D177" s="51"/>
      <c r="G177" s="46"/>
      <c r="H177" s="46"/>
    </row>
    <row r="178" spans="1:8" ht="15.75" customHeight="1" x14ac:dyDescent="0.2">
      <c r="A178" s="15"/>
      <c r="B178" s="51"/>
      <c r="C178" s="51"/>
      <c r="D178" s="51"/>
      <c r="G178" s="46"/>
      <c r="H178" s="46"/>
    </row>
    <row r="179" spans="1:8" ht="20.25" customHeight="1" x14ac:dyDescent="0.2">
      <c r="A179" s="15" t="s">
        <v>88</v>
      </c>
      <c r="B179" s="51"/>
      <c r="C179" s="51"/>
      <c r="D179" s="51"/>
      <c r="G179" s="46"/>
      <c r="H179" s="46"/>
    </row>
    <row r="180" spans="1:8" ht="18.75" customHeight="1" x14ac:dyDescent="0.15">
      <c r="A180" s="20"/>
      <c r="B180" s="51"/>
      <c r="C180" s="51"/>
      <c r="D180" s="51"/>
      <c r="G180" s="46"/>
      <c r="H180" s="46"/>
    </row>
    <row r="181" spans="1:8" ht="25" customHeight="1" x14ac:dyDescent="0.2">
      <c r="B181" s="118" t="s">
        <v>92</v>
      </c>
    </row>
    <row r="182" spans="1:8" ht="15.75" customHeight="1" x14ac:dyDescent="0.15">
      <c r="B182" s="81"/>
      <c r="C182" s="7"/>
      <c r="D182" s="7"/>
      <c r="E182" s="7"/>
      <c r="F182" s="7"/>
      <c r="G182" s="7"/>
    </row>
    <row r="183" spans="1:8" ht="15.75" customHeight="1" x14ac:dyDescent="0.15">
      <c r="B183" s="7"/>
      <c r="C183" s="7"/>
      <c r="D183" s="7"/>
      <c r="E183" s="7"/>
      <c r="F183" s="7"/>
      <c r="G183" s="7"/>
    </row>
    <row r="184" spans="1:8" ht="15.75" customHeight="1" x14ac:dyDescent="0.15"/>
    <row r="185" spans="1:8" ht="15.75" customHeight="1" x14ac:dyDescent="0.15"/>
    <row r="186" spans="1:8" ht="15.75" customHeight="1" x14ac:dyDescent="0.15"/>
    <row r="187" spans="1:8" ht="15.75" customHeight="1" x14ac:dyDescent="0.15"/>
    <row r="188" spans="1:8" ht="15.75" customHeight="1" x14ac:dyDescent="0.15"/>
    <row r="189" spans="1:8" ht="15.75" customHeight="1" x14ac:dyDescent="0.15"/>
    <row r="190" spans="1:8" ht="15.75" customHeight="1" x14ac:dyDescent="0.15"/>
    <row r="191" spans="1:8" ht="15.75" customHeight="1" x14ac:dyDescent="0.15"/>
    <row r="192" spans="1:8"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sheetData>
  <mergeCells count="46">
    <mergeCell ref="O131:O132"/>
    <mergeCell ref="P131:P132"/>
    <mergeCell ref="Q131:Q132"/>
    <mergeCell ref="B63:C63"/>
    <mergeCell ref="E63:K63"/>
    <mergeCell ref="B69:E69"/>
    <mergeCell ref="F69:N69"/>
    <mergeCell ref="O69:Q69"/>
    <mergeCell ref="B70:B71"/>
    <mergeCell ref="C70:C71"/>
    <mergeCell ref="N70:N71"/>
    <mergeCell ref="O70:O71"/>
    <mergeCell ref="P70:P71"/>
    <mergeCell ref="Q70:Q71"/>
    <mergeCell ref="O130:Q130"/>
    <mergeCell ref="N131:N132"/>
    <mergeCell ref="D70:D71"/>
    <mergeCell ref="E70:E71"/>
    <mergeCell ref="B124:C124"/>
    <mergeCell ref="E124:K124"/>
    <mergeCell ref="B130:E130"/>
    <mergeCell ref="F130:N130"/>
    <mergeCell ref="B131:B132"/>
    <mergeCell ref="F70:F71"/>
    <mergeCell ref="G70:G71"/>
    <mergeCell ref="H70:H71"/>
    <mergeCell ref="I70:I71"/>
    <mergeCell ref="J70:J71"/>
    <mergeCell ref="K70:K71"/>
    <mergeCell ref="L70:L71"/>
    <mergeCell ref="M70:M71"/>
    <mergeCell ref="A142:M144"/>
    <mergeCell ref="A145:M147"/>
    <mergeCell ref="A148:M150"/>
    <mergeCell ref="A173:M175"/>
    <mergeCell ref="M131:M132"/>
    <mergeCell ref="H131:H132"/>
    <mergeCell ref="I131:I132"/>
    <mergeCell ref="J131:J132"/>
    <mergeCell ref="K131:K132"/>
    <mergeCell ref="L131:L132"/>
    <mergeCell ref="C131:C132"/>
    <mergeCell ref="D131:D132"/>
    <mergeCell ref="E131:E132"/>
    <mergeCell ref="F131:F132"/>
    <mergeCell ref="G131:G132"/>
  </mergeCells>
  <dataValidations count="2">
    <dataValidation type="list" allowBlank="1" sqref="D72:D76 D133:D137" xr:uid="{00000000-0002-0000-0000-000000000000}">
      <formula1>"Nuevo,Negociación,Esperando borrador,Borrador aprobado,Esperando publicación,Completado,Cancelado"</formula1>
    </dataValidation>
    <dataValidation type="list" allowBlank="1" sqref="G73:G76 G134:G137" xr:uid="{00000000-0002-0000-0000-000001000000}">
      <formula1>"Esperando borrador,Borrador aprobado,Esperando publicación,Publicado,Cancelado"</formula1>
    </dataValidation>
  </dataValidations>
  <hyperlinks>
    <hyperlink ref="C72" r:id="rId1" xr:uid="{00000000-0004-0000-0000-000000000000}"/>
    <hyperlink ref="F73" r:id="rId2" xr:uid="{00000000-0004-0000-0000-000001000000}"/>
    <hyperlink ref="F74" r:id="rId3" xr:uid="{00000000-0004-0000-0000-000002000000}"/>
    <hyperlink ref="F75" r:id="rId4" xr:uid="{00000000-0004-0000-0000-000003000000}"/>
    <hyperlink ref="F76" r:id="rId5" xr:uid="{00000000-0004-0000-0000-000004000000}"/>
    <hyperlink ref="C133" r:id="rId6" xr:uid="{00000000-0004-0000-0000-000005000000}"/>
    <hyperlink ref="F134" r:id="rId7" xr:uid="{00000000-0004-0000-0000-000006000000}"/>
    <hyperlink ref="F135" r:id="rId8" xr:uid="{00000000-0004-0000-0000-000007000000}"/>
    <hyperlink ref="F136" r:id="rId9" xr:uid="{00000000-0004-0000-0000-000008000000}"/>
    <hyperlink ref="F137" r:id="rId10" xr:uid="{00000000-0004-0000-0000-000009000000}"/>
    <hyperlink ref="B181" r:id="rId11" xr:uid="{00000000-0004-0000-0000-00000A000000}"/>
  </hyperlinks>
  <printOptions horizontalCentered="1" gridLines="1"/>
  <pageMargins left="0.7" right="0.7" top="0.75" bottom="0.75" header="0" footer="0"/>
  <pageSetup pageOrder="overThenDown" orientation="landscape" cellComments="atEnd"/>
  <rowBreaks count="5" manualBreakCount="5">
    <brk id="79" man="1"/>
    <brk id="116" man="1"/>
    <brk id="53" man="1"/>
    <brk id="40" man="1"/>
    <brk id="139" man="1"/>
  </rowBreaks>
  <colBreaks count="1" manualBreakCount="1">
    <brk id="17" man="1"/>
  </colBreaks>
  <drawing r:id="rId12"/>
  <legacy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P1000"/>
  <sheetViews>
    <sheetView showGridLines="0" workbookViewId="0">
      <selection activeCell="E14" sqref="E14:M14"/>
    </sheetView>
  </sheetViews>
  <sheetFormatPr baseColWidth="10" defaultColWidth="12.6640625" defaultRowHeight="15" customHeight="1" x14ac:dyDescent="0.15"/>
  <cols>
    <col min="1" max="1" width="19.6640625" customWidth="1"/>
    <col min="2" max="2" width="41.6640625" customWidth="1"/>
    <col min="3" max="4" width="13.83203125" customWidth="1"/>
    <col min="5" max="5" width="30.83203125" customWidth="1"/>
    <col min="6" max="6" width="16.6640625" customWidth="1"/>
    <col min="7" max="7" width="18.1640625" customWidth="1"/>
    <col min="8" max="8" width="17" customWidth="1"/>
    <col min="9" max="9" width="15.1640625" customWidth="1"/>
    <col min="10" max="10" width="13.83203125" customWidth="1"/>
    <col min="13" max="13" width="16.33203125" customWidth="1"/>
  </cols>
  <sheetData>
    <row r="1" spans="1:16" ht="36" customHeight="1" x14ac:dyDescent="0.15">
      <c r="A1" s="2" t="s">
        <v>8</v>
      </c>
    </row>
    <row r="2" spans="1:16" ht="15.75" customHeight="1" x14ac:dyDescent="0.15"/>
    <row r="3" spans="1:16" ht="15.75" customHeight="1" x14ac:dyDescent="0.15"/>
    <row r="4" spans="1:16" ht="15.75" customHeight="1" x14ac:dyDescent="0.15">
      <c r="A4" s="51" t="s">
        <v>81</v>
      </c>
    </row>
    <row r="5" spans="1:16" ht="15.75" customHeight="1" x14ac:dyDescent="0.15"/>
    <row r="6" spans="1:16" ht="15.75" customHeight="1" x14ac:dyDescent="0.15"/>
    <row r="7" spans="1:16" ht="15.75" customHeight="1" x14ac:dyDescent="0.15">
      <c r="A7" s="20"/>
      <c r="B7" s="12"/>
      <c r="C7" s="12"/>
      <c r="D7" s="4"/>
      <c r="E7" s="5"/>
      <c r="F7" s="5"/>
      <c r="G7" s="5"/>
      <c r="H7" s="5"/>
      <c r="I7" s="5"/>
      <c r="J7" s="5"/>
      <c r="K7" s="6"/>
      <c r="L7" s="6"/>
      <c r="M7" s="6"/>
      <c r="N7" s="3"/>
      <c r="O7" s="3"/>
      <c r="P7" s="3"/>
    </row>
    <row r="8" spans="1:16" ht="15.75" customHeight="1" x14ac:dyDescent="0.15">
      <c r="A8" s="119" t="s">
        <v>82</v>
      </c>
      <c r="B8" s="121"/>
      <c r="C8" s="12"/>
      <c r="D8" s="119" t="s">
        <v>14</v>
      </c>
      <c r="E8" s="120"/>
      <c r="F8" s="120"/>
      <c r="G8" s="120"/>
      <c r="H8" s="120"/>
      <c r="I8" s="120"/>
      <c r="J8" s="121"/>
      <c r="K8" s="6"/>
      <c r="L8" s="6"/>
      <c r="M8" s="6"/>
      <c r="N8" s="3"/>
      <c r="O8" s="3"/>
      <c r="P8" s="3"/>
    </row>
    <row r="9" spans="1:16" ht="15.75" customHeight="1" x14ac:dyDescent="0.2">
      <c r="A9" s="82" t="s">
        <v>83</v>
      </c>
      <c r="B9" s="83">
        <v>24000</v>
      </c>
      <c r="C9" s="3"/>
      <c r="D9" s="25" t="s">
        <v>16</v>
      </c>
      <c r="E9" s="26" t="s">
        <v>17</v>
      </c>
      <c r="F9" s="26" t="s">
        <v>18</v>
      </c>
      <c r="G9" s="26" t="s">
        <v>19</v>
      </c>
      <c r="H9" s="26" t="s">
        <v>20</v>
      </c>
      <c r="I9" s="26" t="s">
        <v>21</v>
      </c>
      <c r="J9" s="26" t="s">
        <v>22</v>
      </c>
      <c r="K9" s="6"/>
      <c r="L9" s="6"/>
      <c r="M9" s="6"/>
      <c r="N9" s="3"/>
      <c r="O9" s="3"/>
      <c r="P9" s="3"/>
    </row>
    <row r="10" spans="1:16" ht="15.75" customHeight="1" x14ac:dyDescent="0.15">
      <c r="A10" s="82" t="s">
        <v>23</v>
      </c>
      <c r="B10" s="83">
        <f>SUMIF(F:F,"Posted",G:G)</f>
        <v>0</v>
      </c>
      <c r="C10" s="3"/>
      <c r="D10" s="84">
        <f>COUNTIF($D17:$D21, "new")</f>
        <v>0</v>
      </c>
      <c r="E10" s="85">
        <f>COUNTIF($D17:$D21, "Negotiation")</f>
        <v>0</v>
      </c>
      <c r="F10" s="85">
        <f>COUNTIF($D17:$D21, "Waiting for Draft")</f>
        <v>0</v>
      </c>
      <c r="G10" s="85">
        <f>COUNTIF($D17:$D21, "Approved Draft")</f>
        <v>0</v>
      </c>
      <c r="H10" s="85">
        <f>COUNTIF($D17:$D21, "Waiting for Post")</f>
        <v>0</v>
      </c>
      <c r="I10" s="85">
        <f>COUNTIF($C17:$C21, "Completed")</f>
        <v>0</v>
      </c>
      <c r="J10" s="85">
        <f>COUNTIF($D17:$D21, "Canceled")</f>
        <v>0</v>
      </c>
      <c r="K10" s="6"/>
      <c r="L10" s="6"/>
      <c r="M10" s="6"/>
      <c r="N10" s="3"/>
      <c r="O10" s="3"/>
      <c r="P10" s="3"/>
    </row>
    <row r="11" spans="1:16" ht="15.75" customHeight="1" x14ac:dyDescent="0.15">
      <c r="A11" s="86" t="s">
        <v>24</v>
      </c>
      <c r="B11" s="83">
        <f>B9- SUMIF(F:F,"Posted",G:G)</f>
        <v>24000</v>
      </c>
      <c r="C11" s="3"/>
      <c r="D11" s="6"/>
      <c r="E11" s="6"/>
      <c r="F11" s="6"/>
      <c r="G11" s="6"/>
      <c r="H11" s="6"/>
      <c r="I11" s="6"/>
      <c r="J11" s="6"/>
      <c r="K11" s="6"/>
      <c r="L11" s="6"/>
      <c r="M11" s="6"/>
      <c r="N11" s="3"/>
      <c r="O11" s="3"/>
      <c r="P11" s="3"/>
    </row>
    <row r="12" spans="1:16" ht="15.75" customHeight="1" x14ac:dyDescent="0.15">
      <c r="A12" s="3"/>
      <c r="B12" s="3"/>
      <c r="C12" s="3"/>
      <c r="D12" s="3"/>
      <c r="E12" s="6"/>
      <c r="F12" s="6"/>
      <c r="G12" s="6"/>
      <c r="H12" s="6"/>
      <c r="I12" s="6"/>
      <c r="J12" s="6"/>
      <c r="K12" s="6"/>
      <c r="L12" s="6"/>
      <c r="M12" s="6"/>
      <c r="N12" s="3"/>
      <c r="O12" s="3"/>
      <c r="P12" s="3"/>
    </row>
    <row r="13" spans="1:16" ht="15.75" customHeight="1" x14ac:dyDescent="0.15">
      <c r="A13" s="3"/>
      <c r="B13" s="3"/>
      <c r="C13" s="3"/>
      <c r="D13" s="3"/>
      <c r="E13" s="6"/>
      <c r="F13" s="6"/>
      <c r="G13" s="6"/>
      <c r="H13" s="6"/>
      <c r="I13" s="6"/>
      <c r="J13" s="6"/>
      <c r="K13" s="6"/>
      <c r="L13" s="6"/>
      <c r="M13" s="6"/>
      <c r="N13" s="3"/>
      <c r="O13" s="3"/>
      <c r="P13" s="3"/>
    </row>
    <row r="14" spans="1:16" ht="15.75" customHeight="1" x14ac:dyDescent="0.15">
      <c r="A14" s="119" t="s">
        <v>25</v>
      </c>
      <c r="B14" s="120"/>
      <c r="C14" s="120"/>
      <c r="D14" s="121"/>
      <c r="E14" s="119" t="s">
        <v>84</v>
      </c>
      <c r="F14" s="120"/>
      <c r="G14" s="120"/>
      <c r="H14" s="120"/>
      <c r="I14" s="120"/>
      <c r="J14" s="120"/>
      <c r="K14" s="120"/>
      <c r="L14" s="120"/>
      <c r="M14" s="121"/>
      <c r="N14" s="117" t="s">
        <v>27</v>
      </c>
      <c r="O14" s="116"/>
      <c r="P14" s="115"/>
    </row>
    <row r="15" spans="1:16" ht="15.75" customHeight="1" x14ac:dyDescent="0.15">
      <c r="A15" s="108" t="s">
        <v>28</v>
      </c>
      <c r="B15" s="108" t="s">
        <v>29</v>
      </c>
      <c r="C15" s="108" t="s">
        <v>30</v>
      </c>
      <c r="D15" s="108" t="s">
        <v>31</v>
      </c>
      <c r="E15" s="110" t="s">
        <v>32</v>
      </c>
      <c r="F15" s="110" t="s">
        <v>33</v>
      </c>
      <c r="G15" s="110" t="s">
        <v>34</v>
      </c>
      <c r="H15" s="110" t="s">
        <v>35</v>
      </c>
      <c r="I15" s="110" t="s">
        <v>36</v>
      </c>
      <c r="J15" s="110" t="s">
        <v>37</v>
      </c>
      <c r="K15" s="110" t="s">
        <v>38</v>
      </c>
      <c r="L15" s="110" t="s">
        <v>39</v>
      </c>
      <c r="M15" s="110" t="s">
        <v>40</v>
      </c>
      <c r="N15" s="108" t="s">
        <v>41</v>
      </c>
      <c r="O15" s="108" t="s">
        <v>42</v>
      </c>
      <c r="P15" s="108" t="s">
        <v>43</v>
      </c>
    </row>
    <row r="16" spans="1:16" ht="15.75" customHeight="1" x14ac:dyDescent="0.15">
      <c r="A16" s="109"/>
      <c r="B16" s="109"/>
      <c r="C16" s="109"/>
      <c r="D16" s="109"/>
      <c r="E16" s="109"/>
      <c r="F16" s="109"/>
      <c r="G16" s="109"/>
      <c r="H16" s="109"/>
      <c r="I16" s="109"/>
      <c r="J16" s="109"/>
      <c r="K16" s="109"/>
      <c r="L16" s="109"/>
      <c r="M16" s="109"/>
      <c r="N16" s="109"/>
      <c r="O16" s="109"/>
      <c r="P16" s="109"/>
    </row>
    <row r="17" spans="1:16" ht="15.75" customHeight="1" x14ac:dyDescent="0.15">
      <c r="A17" s="87" t="s">
        <v>44</v>
      </c>
      <c r="B17" s="88" t="s">
        <v>45</v>
      </c>
      <c r="C17" s="61" t="s">
        <v>21</v>
      </c>
      <c r="D17" s="89">
        <v>14000</v>
      </c>
      <c r="E17" s="90"/>
      <c r="F17" s="91"/>
      <c r="G17" s="92">
        <f t="shared" ref="G17:K17" si="0">SUM(G18:G21)</f>
        <v>100</v>
      </c>
      <c r="H17" s="93">
        <f t="shared" si="0"/>
        <v>757</v>
      </c>
      <c r="I17" s="93">
        <f t="shared" si="0"/>
        <v>14</v>
      </c>
      <c r="J17" s="93">
        <f t="shared" si="0"/>
        <v>100353</v>
      </c>
      <c r="K17" s="93">
        <f t="shared" si="0"/>
        <v>55</v>
      </c>
      <c r="L17" s="93">
        <v>3</v>
      </c>
      <c r="M17" s="94">
        <f t="shared" ref="M17:M21" si="1">((H17+I17)/$D$17)</f>
        <v>5.507142857142857E-2</v>
      </c>
      <c r="N17" s="95">
        <f t="shared" ref="N17:N21" si="2">G17/(H17+I17)</f>
        <v>0.1297016861219196</v>
      </c>
      <c r="O17" s="92">
        <f t="shared" ref="O17:O21" si="3">G17/K17</f>
        <v>1.8181818181818181</v>
      </c>
      <c r="P17" s="96">
        <f t="shared" ref="P17:P21" si="4">G17/(J17/1000)</f>
        <v>0.99648241706775087</v>
      </c>
    </row>
    <row r="18" spans="1:16" ht="15.75" customHeight="1" x14ac:dyDescent="0.15">
      <c r="A18" s="97"/>
      <c r="B18" s="98"/>
      <c r="C18" s="69"/>
      <c r="D18" s="99"/>
      <c r="E18" s="100" t="s">
        <v>46</v>
      </c>
      <c r="F18" s="101" t="s">
        <v>47</v>
      </c>
      <c r="G18" s="102">
        <v>25</v>
      </c>
      <c r="H18" s="103">
        <v>120</v>
      </c>
      <c r="I18" s="103">
        <v>3</v>
      </c>
      <c r="J18" s="103">
        <v>23434</v>
      </c>
      <c r="K18" s="103">
        <v>10</v>
      </c>
      <c r="L18" s="103"/>
      <c r="M18" s="104">
        <f t="shared" si="1"/>
        <v>8.7857142857142856E-3</v>
      </c>
      <c r="N18" s="105">
        <f t="shared" si="2"/>
        <v>0.2032520325203252</v>
      </c>
      <c r="O18" s="102">
        <f t="shared" si="3"/>
        <v>2.5</v>
      </c>
      <c r="P18" s="106">
        <f t="shared" si="4"/>
        <v>1.0668259793462489</v>
      </c>
    </row>
    <row r="19" spans="1:16" ht="15.75" customHeight="1" x14ac:dyDescent="0.15">
      <c r="A19" s="97"/>
      <c r="B19" s="98"/>
      <c r="C19" s="69"/>
      <c r="D19" s="99"/>
      <c r="E19" s="100" t="s">
        <v>48</v>
      </c>
      <c r="F19" s="101" t="s">
        <v>18</v>
      </c>
      <c r="G19" s="102">
        <v>25</v>
      </c>
      <c r="H19" s="103">
        <v>230</v>
      </c>
      <c r="I19" s="103">
        <v>4</v>
      </c>
      <c r="J19" s="103">
        <v>30987</v>
      </c>
      <c r="K19" s="103">
        <v>12</v>
      </c>
      <c r="L19" s="103"/>
      <c r="M19" s="104">
        <f t="shared" si="1"/>
        <v>1.6714285714285713E-2</v>
      </c>
      <c r="N19" s="105">
        <f t="shared" si="2"/>
        <v>0.10683760683760683</v>
      </c>
      <c r="O19" s="102">
        <f t="shared" si="3"/>
        <v>2.0833333333333335</v>
      </c>
      <c r="P19" s="106">
        <f t="shared" si="4"/>
        <v>0.80678994417013594</v>
      </c>
    </row>
    <row r="20" spans="1:16" ht="15.75" customHeight="1" x14ac:dyDescent="0.15">
      <c r="A20" s="97"/>
      <c r="B20" s="98"/>
      <c r="C20" s="69"/>
      <c r="D20" s="99"/>
      <c r="E20" s="100" t="s">
        <v>49</v>
      </c>
      <c r="F20" s="101" t="s">
        <v>20</v>
      </c>
      <c r="G20" s="102">
        <v>25</v>
      </c>
      <c r="H20" s="103">
        <v>209</v>
      </c>
      <c r="I20" s="103">
        <v>5</v>
      </c>
      <c r="J20" s="103">
        <v>23476</v>
      </c>
      <c r="K20" s="103">
        <v>22</v>
      </c>
      <c r="L20" s="103"/>
      <c r="M20" s="104">
        <f t="shared" si="1"/>
        <v>1.5285714285714286E-2</v>
      </c>
      <c r="N20" s="105">
        <f t="shared" si="2"/>
        <v>0.11682242990654206</v>
      </c>
      <c r="O20" s="102">
        <f t="shared" si="3"/>
        <v>1.1363636363636365</v>
      </c>
      <c r="P20" s="106">
        <f t="shared" si="4"/>
        <v>1.0649173624126769</v>
      </c>
    </row>
    <row r="21" spans="1:16" ht="15.75" customHeight="1" x14ac:dyDescent="0.15">
      <c r="A21" s="97"/>
      <c r="B21" s="98"/>
      <c r="C21" s="69"/>
      <c r="D21" s="99"/>
      <c r="E21" s="100" t="s">
        <v>50</v>
      </c>
      <c r="F21" s="107" t="s">
        <v>22</v>
      </c>
      <c r="G21" s="102">
        <v>25</v>
      </c>
      <c r="H21" s="103">
        <v>198</v>
      </c>
      <c r="I21" s="103">
        <v>2</v>
      </c>
      <c r="J21" s="103">
        <v>22456</v>
      </c>
      <c r="K21" s="103">
        <v>11</v>
      </c>
      <c r="L21" s="103"/>
      <c r="M21" s="104">
        <f t="shared" si="1"/>
        <v>1.4285714285714285E-2</v>
      </c>
      <c r="N21" s="105">
        <f t="shared" si="2"/>
        <v>0.125</v>
      </c>
      <c r="O21" s="102">
        <f t="shared" si="3"/>
        <v>2.2727272727272729</v>
      </c>
      <c r="P21" s="106">
        <f t="shared" si="4"/>
        <v>1.1132882080513002</v>
      </c>
    </row>
    <row r="22" spans="1:16" ht="15.75" customHeight="1" x14ac:dyDescent="0.15"/>
    <row r="23" spans="1:16" ht="15.75" customHeight="1" x14ac:dyDescent="0.15"/>
    <row r="24" spans="1:16" ht="15.75" customHeight="1" x14ac:dyDescent="0.15"/>
    <row r="25" spans="1:16" ht="15.75" customHeight="1" x14ac:dyDescent="0.15"/>
    <row r="26" spans="1:16" ht="15.75" customHeight="1" x14ac:dyDescent="0.15"/>
    <row r="27" spans="1:16" ht="15.75" customHeight="1" x14ac:dyDescent="0.15"/>
    <row r="28" spans="1:16" ht="15.75" customHeight="1" x14ac:dyDescent="0.15"/>
    <row r="29" spans="1:16" ht="15.75" customHeight="1" x14ac:dyDescent="0.15"/>
    <row r="30" spans="1:16" ht="15.75" customHeight="1" x14ac:dyDescent="0.15"/>
    <row r="31" spans="1:16" ht="15.75" customHeight="1" x14ac:dyDescent="0.15"/>
    <row r="32" spans="1:16"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1">
    <mergeCell ref="M15:M16"/>
    <mergeCell ref="N15:N16"/>
    <mergeCell ref="O15:O16"/>
    <mergeCell ref="P15:P16"/>
    <mergeCell ref="A8:B8"/>
    <mergeCell ref="D8:J8"/>
    <mergeCell ref="A14:D14"/>
    <mergeCell ref="E14:M14"/>
    <mergeCell ref="N14:P14"/>
    <mergeCell ref="A15:A16"/>
    <mergeCell ref="B15:B16"/>
    <mergeCell ref="H15:H16"/>
    <mergeCell ref="I15:I16"/>
    <mergeCell ref="J15:J16"/>
    <mergeCell ref="K15:K16"/>
    <mergeCell ref="L15:L16"/>
    <mergeCell ref="C15:C16"/>
    <mergeCell ref="D15:D16"/>
    <mergeCell ref="E15:E16"/>
    <mergeCell ref="F15:F16"/>
    <mergeCell ref="G15:G16"/>
  </mergeCells>
  <dataValidations count="2">
    <dataValidation type="list" allowBlank="1" sqref="C17:C21" xr:uid="{00000000-0002-0000-0100-000000000000}">
      <formula1>"Nuevo,Negociación,Esperando borrador,Borrador aprobado,Esperando publicación,Completado,Cancelado"</formula1>
    </dataValidation>
    <dataValidation type="list" allowBlank="1" sqref="F18:F21" xr:uid="{00000000-0002-0000-0100-000001000000}">
      <formula1>"Esperando borrador,Borrador aprobado,Esperando publicación,Publicado,Cancelado"</formula1>
    </dataValidation>
  </dataValidations>
  <hyperlinks>
    <hyperlink ref="B17" r:id="rId1" xr:uid="{00000000-0004-0000-0100-000000000000}"/>
    <hyperlink ref="E18" r:id="rId2" xr:uid="{00000000-0004-0000-0100-000001000000}"/>
    <hyperlink ref="E19" r:id="rId3" xr:uid="{00000000-0004-0000-0100-000002000000}"/>
    <hyperlink ref="E20" r:id="rId4" xr:uid="{00000000-0004-0000-0100-000003000000}"/>
    <hyperlink ref="E21" r:id="rId5" xr:uid="{00000000-0004-0000-0100-000004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Cómo utilizar la plantilla</vt:lpstr>
      <vt:lpstr>Seguimiento de su campaña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Gerardo Sordo l BrandMe</cp:lastModifiedBy>
  <dcterms:created xsi:type="dcterms:W3CDTF">2025-08-28T18:20:30Z</dcterms:created>
  <dcterms:modified xsi:type="dcterms:W3CDTF">2025-08-28T18:20:31Z</dcterms:modified>
</cp:coreProperties>
</file>